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s-fil001.nara.local\共有\300580子ども給付課\04_認定入所係\06＿広報関係（書類関係・受付案内など）\01_ホームページ掲載資料\01 入所関係\"/>
    </mc:Choice>
  </mc:AlternateContent>
  <xr:revisionPtr revIDLastSave="0" documentId="13_ncr:1_{F3021408-A19B-410C-A615-77085BFD12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フォーム" sheetId="32" r:id="rId1"/>
    <sheet name="就労証明書" sheetId="29" r:id="rId2"/>
    <sheet name="プルダウンリスト" sheetId="16" state="hidden" r:id="rId3"/>
  </sheets>
  <definedNames>
    <definedName name="_xlnm._FilterDatabase" localSheetId="1" hidden="1">就労証明書!$B$13:$AK$56</definedName>
    <definedName name="_xlnm.Print_Area" localSheetId="2">プルダウンリスト!$A$1:$O$109</definedName>
    <definedName name="_xlnm.Print_Area" localSheetId="1">就労証明書!$B$1:$AK$56</definedName>
    <definedName name="_xlnm.Print_Area" localSheetId="0">入力フォーム!$A$1:$S$216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8" i="29" l="1"/>
  <c r="K48" i="29"/>
  <c r="I48" i="29"/>
  <c r="N47" i="29"/>
  <c r="K47" i="29"/>
  <c r="I47" i="29"/>
  <c r="AC33" i="29"/>
  <c r="W33" i="29"/>
  <c r="T33" i="29"/>
  <c r="P33" i="29"/>
  <c r="M33" i="29"/>
  <c r="S32" i="29"/>
  <c r="AC31" i="29"/>
  <c r="W31" i="29"/>
  <c r="S31" i="29"/>
  <c r="AC30" i="29"/>
  <c r="AC29" i="29"/>
  <c r="AC28" i="29"/>
  <c r="W30" i="29"/>
  <c r="W29" i="29"/>
  <c r="T30" i="29"/>
  <c r="T29" i="29"/>
  <c r="N30" i="29"/>
  <c r="N29" i="29"/>
  <c r="K30" i="29"/>
  <c r="K29" i="29"/>
  <c r="W28" i="29"/>
  <c r="T28" i="29"/>
  <c r="N28" i="29"/>
  <c r="K28" i="29"/>
  <c r="A198" i="32"/>
  <c r="A200" i="32"/>
  <c r="A195" i="32"/>
  <c r="A189" i="32"/>
  <c r="A186" i="32"/>
  <c r="A183" i="32"/>
  <c r="A181" i="32"/>
  <c r="B175" i="32"/>
  <c r="C172" i="32"/>
  <c r="B170" i="32"/>
  <c r="A167" i="32"/>
  <c r="A165" i="32"/>
  <c r="B159" i="32"/>
  <c r="B155" i="32"/>
  <c r="B152" i="32"/>
  <c r="B145" i="32"/>
  <c r="A142" i="32"/>
  <c r="A140" i="32"/>
  <c r="B134" i="32"/>
  <c r="A131" i="32"/>
  <c r="A129" i="32"/>
  <c r="A114" i="32"/>
  <c r="A107" i="32"/>
  <c r="A104" i="32"/>
  <c r="A101" i="32"/>
  <c r="A92" i="32"/>
  <c r="A91" i="32"/>
  <c r="A90" i="32"/>
  <c r="A86" i="32"/>
  <c r="A80" i="32"/>
  <c r="B75" i="32"/>
  <c r="B36" i="32"/>
  <c r="A73" i="32"/>
  <c r="B62" i="32"/>
  <c r="B59" i="32"/>
  <c r="A57" i="32"/>
  <c r="A54" i="32"/>
  <c r="A48" i="32"/>
  <c r="A45" i="32"/>
  <c r="A42" i="32"/>
  <c r="A34" i="32"/>
  <c r="A31" i="32"/>
  <c r="A28" i="32"/>
  <c r="A25" i="32"/>
  <c r="A22" i="32"/>
  <c r="F19" i="32"/>
  <c r="A19" i="32"/>
  <c r="A16" i="32"/>
  <c r="AA3" i="29"/>
  <c r="I50" i="29"/>
  <c r="V49" i="29"/>
  <c r="I49" i="29"/>
  <c r="AC44" i="29"/>
  <c r="W44" i="29"/>
  <c r="T44" i="29"/>
  <c r="P44" i="29"/>
  <c r="M44" i="29"/>
  <c r="AB43" i="29"/>
  <c r="T43" i="29"/>
  <c r="S41" i="29"/>
  <c r="K41" i="29"/>
  <c r="AD40" i="29"/>
  <c r="S39" i="29"/>
  <c r="K39" i="29"/>
  <c r="X37" i="29"/>
  <c r="K37" i="29"/>
  <c r="AE35" i="29"/>
  <c r="AA35" i="29"/>
  <c r="V35" i="29"/>
  <c r="R35" i="29"/>
  <c r="M35" i="29"/>
  <c r="I35" i="29"/>
  <c r="AC34" i="29"/>
  <c r="T34" i="29"/>
  <c r="K34" i="29"/>
  <c r="M32" i="29"/>
  <c r="M31" i="29"/>
  <c r="W86" i="32"/>
  <c r="V86" i="32"/>
  <c r="U86" i="32"/>
  <c r="T86" i="32"/>
  <c r="Q27" i="29" s="1"/>
  <c r="M22" i="29"/>
  <c r="M21" i="29"/>
  <c r="AB20" i="29"/>
  <c r="T20" i="29"/>
  <c r="I19" i="29"/>
  <c r="I18" i="29"/>
  <c r="P46" i="29"/>
  <c r="N46" i="29"/>
  <c r="K46" i="29"/>
  <c r="I46" i="29"/>
  <c r="N45" i="29"/>
  <c r="K45" i="29"/>
  <c r="I45" i="29"/>
  <c r="L43" i="29"/>
  <c r="I43" i="29"/>
  <c r="L42" i="29"/>
  <c r="I42" i="29"/>
  <c r="AA40" i="29"/>
  <c r="X40" i="29"/>
  <c r="T40" i="29"/>
  <c r="O40" i="29"/>
  <c r="L40" i="29"/>
  <c r="I40" i="29"/>
  <c r="O38" i="29"/>
  <c r="L38" i="29"/>
  <c r="I38" i="29"/>
  <c r="L36" i="29"/>
  <c r="I36" i="29"/>
  <c r="P26" i="29"/>
  <c r="O26" i="29"/>
  <c r="N26" i="29"/>
  <c r="M26" i="29"/>
  <c r="L26" i="29"/>
  <c r="K26" i="29"/>
  <c r="J26" i="29"/>
  <c r="I26" i="29"/>
  <c r="W17" i="29"/>
  <c r="AA24" i="29"/>
  <c r="AG23" i="29"/>
  <c r="AB23" i="29"/>
  <c r="W24" i="29"/>
  <c r="W23" i="29"/>
  <c r="U24" i="29"/>
  <c r="T23" i="29"/>
  <c r="Q24" i="29"/>
  <c r="Q23" i="29"/>
  <c r="L24" i="29"/>
  <c r="I24" i="29"/>
  <c r="L23" i="29"/>
  <c r="I23" i="29"/>
  <c r="K20" i="29"/>
  <c r="L152" i="32"/>
  <c r="P42" i="29" s="1"/>
  <c r="AI9" i="29"/>
  <c r="AD9" i="29"/>
  <c r="Z9" i="29"/>
  <c r="Z8" i="29"/>
  <c r="AI7" i="29"/>
  <c r="AD7" i="29"/>
  <c r="Z7" i="29"/>
  <c r="T99" i="32"/>
  <c r="N105" i="32" s="1"/>
  <c r="T83" i="32"/>
  <c r="N82" i="32" s="1"/>
  <c r="I20" i="29"/>
  <c r="AD19" i="29"/>
  <c r="Z17" i="29"/>
  <c r="N17" i="29"/>
  <c r="I17" i="29"/>
  <c r="AF16" i="29"/>
  <c r="W16" i="29"/>
  <c r="Q16" i="29"/>
  <c r="I16" i="29"/>
  <c r="AE15" i="29"/>
  <c r="W15" i="29"/>
  <c r="Q15" i="29"/>
  <c r="M15" i="29"/>
  <c r="I15" i="29"/>
  <c r="AE14" i="29"/>
  <c r="Z14" i="29"/>
  <c r="W14" i="29"/>
  <c r="Q14" i="29"/>
  <c r="S17" i="29"/>
  <c r="M14" i="29"/>
  <c r="I14" i="29"/>
  <c r="Z4" i="29"/>
  <c r="Z5" i="29"/>
  <c r="Z6" i="29"/>
  <c r="T91" i="32"/>
  <c r="T92" i="32"/>
  <c r="T90" i="32"/>
  <c r="E3" i="16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C2" i="16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I94" i="32" l="1"/>
  <c r="AA25" i="29" s="1"/>
  <c r="T212" i="32"/>
  <c r="A213" i="32" s="1"/>
  <c r="F94" i="32"/>
  <c r="W25" i="29" s="1"/>
  <c r="AG25" i="29"/>
  <c r="AC27" i="29"/>
  <c r="E2" i="16"/>
  <c r="F5" i="16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<sst xmlns="http://schemas.openxmlformats.org/spreadsheetml/2006/main" count="473" uniqueCount="286">
  <si>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</si>
  <si>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</si>
  <si>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</si>
  <si>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</si>
  <si>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</si>
  <si>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</si>
  <si>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</si>
  <si>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</si>
  <si>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</si>
  <si>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</si>
  <si>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</si>
  <si>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</si>
  <si>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</si>
  <si>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</si>
  <si>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</si>
  <si>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</si>
  <si>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</si>
  <si>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</si>
  <si>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</si>
  <si>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</si>
  <si>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</si>
  <si>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</si>
  <si>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</si>
  <si>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</si>
  <si>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</si>
  <si>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</si>
  <si>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</si>
  <si>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</si>
  <si>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</si>
  <si>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</si>
  <si>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</si>
  <si>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</si>
  <si>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</si>
  <si>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</si>
  <si>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</si>
  <si>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</si>
  <si>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</si>
  <si>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</si>
  <si>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</si>
  <si>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</si>
  <si>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</si>
  <si>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</si>
  <si>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</si>
  <si>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</si>
  <si>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</si>
  <si>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</si>
  <si>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</si>
  <si>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</si>
  <si>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</si>
  <si>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</si>
  <si>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</si>
  <si>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</si>
  <si>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</si>
  <si>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</si>
  <si>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</si>
  <si>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</si>
  <si>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</si>
  <si>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</si>
  <si>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</si>
  <si>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</si>
  <si>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</si>
  <si>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</si>
  <si>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</si>
  <si>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</si>
  <si>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</si>
  <si>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</si>
  <si>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</si>
  <si>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</si>
  <si>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</si>
  <si>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</si>
  <si>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</si>
  <si>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</si>
  <si>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</si>
  <si>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</si>
  <si>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</si>
  <si>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</si>
  <si>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</si>
  <si>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</si>
  <si>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</si>
  <si>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</si>
  <si>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</si>
  <si>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</si>
  <si>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</si>
  <si>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</si>
  <si>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</si>
  <si>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</si>
  <si>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</si>
  <si>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</si>
  <si>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</si>
  <si>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</si>
  <si>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</si>
  <si>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</si>
  <si>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</si>
  <si>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</si>
  <si>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</si>
  <si>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</si>
  <si>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</si>
  <si>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</si>
  <si>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</si>
  <si>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</si>
  <si>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</si>
  <si>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</si>
  <si>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</si>
  <si>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</si>
  <si>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</si>
  <si>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</si>
  <si>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</si>
  <si>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</si>
  <si>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</si>
  <si>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</si>
  <si>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</si>
  <si>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</si>
  <si>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</si>
  <si>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</si>
  <si>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</si>
  <si>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</si>
  <si>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</si>
  <si>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</si>
  <si>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</si>
  <si>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</si>
  <si>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</si>
  <si>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</si>
  <si>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</si>
  <si>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</si>
  <si>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</si>
  <si>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</si>
  <si>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</si>
  <si>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</si>
  <si>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</si>
  <si>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</si>
  <si>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</si>
  <si>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</si>
  <si>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</si>
  <si>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</si>
  <si>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</si>
  <si>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</si>
  <si>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</si>
  <si>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</si>
  <si>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</si>
  <si>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</si>
  <si>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</si>
  <si>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</si>
  <si>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</si>
  <si>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</si>
  <si>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</si>
  <si>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奈良市長</t>
    <rPh sb="0" eb="4">
      <t>ナラシチョウ</t>
    </rPh>
    <phoneticPr fontId="2"/>
  </si>
  <si>
    <t>①</t>
    <phoneticPr fontId="2"/>
  </si>
  <si>
    <t>②</t>
    <phoneticPr fontId="2"/>
  </si>
  <si>
    <t>発行する法人（団体・自治体）名を入力してください。</t>
    <rPh sb="0" eb="2">
      <t>ハッコウ</t>
    </rPh>
    <rPh sb="4" eb="6">
      <t>ホウジン</t>
    </rPh>
    <rPh sb="7" eb="9">
      <t>ダンタイ</t>
    </rPh>
    <rPh sb="10" eb="13">
      <t>ジチタイ</t>
    </rPh>
    <rPh sb="14" eb="15">
      <t>メイ</t>
    </rPh>
    <rPh sb="16" eb="18">
      <t>ニュウリョク</t>
    </rPh>
    <phoneticPr fontId="2"/>
  </si>
  <si>
    <t>③</t>
    <phoneticPr fontId="2"/>
  </si>
  <si>
    <t>この就労証明書の作成者名を入力してください。</t>
    <rPh sb="2" eb="7">
      <t>シュウロウショウメイショ</t>
    </rPh>
    <rPh sb="8" eb="10">
      <t>サクセイ</t>
    </rPh>
    <rPh sb="10" eb="11">
      <t>シャ</t>
    </rPh>
    <rPh sb="11" eb="12">
      <t>メイ</t>
    </rPh>
    <rPh sb="13" eb="15">
      <t>ニュウリョク</t>
    </rPh>
    <phoneticPr fontId="2"/>
  </si>
  <si>
    <t>法人（団体・自治体）の代表電話番号を入力してください。</t>
    <rPh sb="11" eb="13">
      <t>ダイヒョウ</t>
    </rPh>
    <rPh sb="13" eb="15">
      <t>デンワ</t>
    </rPh>
    <rPh sb="15" eb="17">
      <t>バンゴウ</t>
    </rPh>
    <rPh sb="18" eb="20">
      <t>ニュウリョク</t>
    </rPh>
    <phoneticPr fontId="2"/>
  </si>
  <si>
    <t>作成者への直通電話番号を入力してください。</t>
    <rPh sb="0" eb="3">
      <t>サクセイシャ</t>
    </rPh>
    <rPh sb="5" eb="7">
      <t>チョクツウ</t>
    </rPh>
    <rPh sb="7" eb="9">
      <t>デンワ</t>
    </rPh>
    <rPh sb="9" eb="11">
      <t>バンゴウ</t>
    </rPh>
    <rPh sb="12" eb="14">
      <t>ニュウリョク</t>
    </rPh>
    <phoneticPr fontId="2"/>
  </si>
  <si>
    <t>氏名</t>
    <rPh sb="0" eb="2">
      <t>シメイ</t>
    </rPh>
    <phoneticPr fontId="2"/>
  </si>
  <si>
    <t>発行する法人（団体・自治体）の業種を次から選択してください。</t>
    <rPh sb="0" eb="2">
      <t>ハッコウ</t>
    </rPh>
    <rPh sb="4" eb="6">
      <t>ホウジン</t>
    </rPh>
    <rPh sb="7" eb="9">
      <t>ダンタイ</t>
    </rPh>
    <rPh sb="10" eb="13">
      <t>ジチタイ</t>
    </rPh>
    <rPh sb="15" eb="17">
      <t>ギョウシュ</t>
    </rPh>
    <rPh sb="18" eb="19">
      <t>ツギ</t>
    </rPh>
    <rPh sb="21" eb="23">
      <t>センタク</t>
    </rPh>
    <phoneticPr fontId="2"/>
  </si>
  <si>
    <t>雇用は、無期雇用か有期雇用かを選択してください。</t>
    <rPh sb="0" eb="2">
      <t>コヨウ</t>
    </rPh>
    <rPh sb="4" eb="6">
      <t>ムキ</t>
    </rPh>
    <rPh sb="6" eb="8">
      <t>コヨウ</t>
    </rPh>
    <rPh sb="9" eb="11">
      <t>ユウキ</t>
    </rPh>
    <rPh sb="11" eb="13">
      <t>コヨウ</t>
    </rPh>
    <rPh sb="15" eb="17">
      <t>センタク</t>
    </rPh>
    <phoneticPr fontId="2"/>
  </si>
  <si>
    <t>雇用契約内容について</t>
    <rPh sb="0" eb="2">
      <t>コヨウ</t>
    </rPh>
    <rPh sb="2" eb="4">
      <t>ケイヤク</t>
    </rPh>
    <rPh sb="4" eb="6">
      <t>ナイヨウ</t>
    </rPh>
    <phoneticPr fontId="2"/>
  </si>
  <si>
    <t>→（有期雇用の場合のみ）作成日時点での雇用契約満了日を入力してください。</t>
    <rPh sb="2" eb="6">
      <t>ユウキコヨウ</t>
    </rPh>
    <rPh sb="7" eb="9">
      <t>バアイ</t>
    </rPh>
    <rPh sb="12" eb="17">
      <t>サクセイビジテン</t>
    </rPh>
    <rPh sb="19" eb="26">
      <t>コヨウケイヤクマンリョウビ</t>
    </rPh>
    <rPh sb="27" eb="29">
      <t>ニュウリョク</t>
    </rPh>
    <phoneticPr fontId="2"/>
  </si>
  <si>
    <t>→（その他の場合のみ）業種を入力してください。</t>
    <rPh sb="4" eb="5">
      <t>タ</t>
    </rPh>
    <rPh sb="6" eb="8">
      <t>バアイ</t>
    </rPh>
    <rPh sb="11" eb="13">
      <t>ギョウシュ</t>
    </rPh>
    <rPh sb="14" eb="16">
      <t>ニュウリョク</t>
    </rPh>
    <phoneticPr fontId="2"/>
  </si>
  <si>
    <t>法人（団体・自治体）の所在地を都道府県から入力してください。</t>
    <rPh sb="11" eb="14">
      <t>ショザイチ</t>
    </rPh>
    <rPh sb="21" eb="23">
      <t>ニュウリョク</t>
    </rPh>
    <phoneticPr fontId="2"/>
  </si>
  <si>
    <t>1.</t>
    <phoneticPr fontId="2"/>
  </si>
  <si>
    <t>3.</t>
    <phoneticPr fontId="2"/>
  </si>
  <si>
    <t>2.</t>
    <phoneticPr fontId="2"/>
  </si>
  <si>
    <t>雇用形態を次から選択してください。</t>
    <rPh sb="0" eb="2">
      <t>コヨウ</t>
    </rPh>
    <rPh sb="2" eb="4">
      <t>ケイタイ</t>
    </rPh>
    <rPh sb="5" eb="6">
      <t>ツギ</t>
    </rPh>
    <rPh sb="8" eb="10">
      <t>センタク</t>
    </rPh>
    <phoneticPr fontId="2"/>
  </si>
  <si>
    <t>※ 【1.発行する法人（団体・自治体）名】と同じ場合は、入力不要です。</t>
    <rPh sb="22" eb="23">
      <t>オナ</t>
    </rPh>
    <rPh sb="24" eb="26">
      <t>バアイ</t>
    </rPh>
    <rPh sb="28" eb="32">
      <t>ニュウリョクフヨウ</t>
    </rPh>
    <phoneticPr fontId="2"/>
  </si>
  <si>
    <t>※ 【3.法人（団体・自治体）の所在地】と同じ場合は、入力不要です。</t>
    <rPh sb="21" eb="22">
      <t>オナ</t>
    </rPh>
    <rPh sb="23" eb="25">
      <t>バアイ</t>
    </rPh>
    <rPh sb="27" eb="31">
      <t>ニュウリョクフヨウ</t>
    </rPh>
    <phoneticPr fontId="2"/>
  </si>
  <si>
    <t>就労は、固定就労か、変則就労か選択してください。</t>
    <rPh sb="0" eb="2">
      <t>シュウロウ</t>
    </rPh>
    <rPh sb="4" eb="6">
      <t>コテイ</t>
    </rPh>
    <rPh sb="6" eb="8">
      <t>シュウロウ</t>
    </rPh>
    <rPh sb="10" eb="14">
      <t>ヘンソクシュウロウ</t>
    </rPh>
    <rPh sb="15" eb="17">
      <t>センタク</t>
    </rPh>
    <phoneticPr fontId="2"/>
  </si>
  <si>
    <t>変則就労・・・シフト制の勤務や、出勤曜日に定めがない等、固定されていない勤務</t>
    <rPh sb="0" eb="4">
      <t>ヘンソクシュウロウ</t>
    </rPh>
    <rPh sb="10" eb="11">
      <t>セイ</t>
    </rPh>
    <rPh sb="12" eb="14">
      <t>キンム</t>
    </rPh>
    <rPh sb="16" eb="20">
      <t>シュッキンヨウビ</t>
    </rPh>
    <rPh sb="21" eb="22">
      <t>サダ</t>
    </rPh>
    <rPh sb="26" eb="27">
      <t>ナド</t>
    </rPh>
    <rPh sb="28" eb="30">
      <t>コテイ</t>
    </rPh>
    <rPh sb="36" eb="38">
      <t>キンム</t>
    </rPh>
    <phoneticPr fontId="2"/>
  </si>
  <si>
    <t>固定就労・・・時間外勤務や急な出勤を除き、出勤曜日や就労時間が原則固定されている勤務</t>
    <rPh sb="0" eb="2">
      <t>コテイ</t>
    </rPh>
    <rPh sb="2" eb="4">
      <t>シュウロウ</t>
    </rPh>
    <rPh sb="7" eb="9">
      <t>ジカン</t>
    </rPh>
    <rPh sb="9" eb="10">
      <t>ソト</t>
    </rPh>
    <rPh sb="10" eb="12">
      <t>キンム</t>
    </rPh>
    <rPh sb="13" eb="14">
      <t>キュウ</t>
    </rPh>
    <rPh sb="15" eb="17">
      <t>シュッキン</t>
    </rPh>
    <rPh sb="18" eb="19">
      <t>ノゾ</t>
    </rPh>
    <rPh sb="21" eb="25">
      <t>シュッキンヨウビ</t>
    </rPh>
    <rPh sb="26" eb="30">
      <t>シュウロウジカン</t>
    </rPh>
    <rPh sb="31" eb="33">
      <t>ゲンソク</t>
    </rPh>
    <rPh sb="33" eb="35">
      <t>コテイ</t>
    </rPh>
    <rPh sb="40" eb="42">
      <t>キンム</t>
    </rPh>
    <phoneticPr fontId="2"/>
  </si>
  <si>
    <t>（固定就労の場合）</t>
    <rPh sb="1" eb="3">
      <t>コテイ</t>
    </rPh>
    <rPh sb="3" eb="5">
      <t>シュウロウ</t>
    </rPh>
    <rPh sb="6" eb="8">
      <t>バアイ</t>
    </rPh>
    <phoneticPr fontId="2"/>
  </si>
  <si>
    <t>出勤する曜日に○を選択してください。</t>
    <rPh sb="0" eb="2">
      <t>シュッキン</t>
    </rPh>
    <rPh sb="4" eb="6">
      <t>ヨウビ</t>
    </rPh>
    <rPh sb="9" eb="11">
      <t>センタク</t>
    </rPh>
    <phoneticPr fontId="2"/>
  </si>
  <si>
    <t>火</t>
    <rPh sb="0" eb="1">
      <t>ヒ</t>
    </rPh>
    <phoneticPr fontId="2"/>
  </si>
  <si>
    <t>祝日</t>
    <rPh sb="0" eb="2">
      <t>シュクジツ</t>
    </rPh>
    <phoneticPr fontId="2"/>
  </si>
  <si>
    <t>就労時間を入力してください。</t>
    <rPh sb="0" eb="4">
      <t>シュウロウジカン</t>
    </rPh>
    <rPh sb="5" eb="7">
      <t>ニュウリョク</t>
    </rPh>
    <phoneticPr fontId="2"/>
  </si>
  <si>
    <t>１週</t>
    <rPh sb="1" eb="2">
      <t>シュウ</t>
    </rPh>
    <phoneticPr fontId="2"/>
  </si>
  <si>
    <t>１ヶ月の就労時間は、</t>
    <rPh sb="2" eb="3">
      <t>ゲツ</t>
    </rPh>
    <rPh sb="4" eb="8">
      <t>シュウロウジカン</t>
    </rPh>
    <phoneticPr fontId="2"/>
  </si>
  <si>
    <t>※ 関数により自動計算していますが、計算が合わない場合は手入力してください。</t>
    <rPh sb="2" eb="4">
      <t>カンスウ</t>
    </rPh>
    <rPh sb="7" eb="11">
      <t>ジドウケイサン</t>
    </rPh>
    <rPh sb="18" eb="20">
      <t>ケイサン</t>
    </rPh>
    <rPh sb="21" eb="22">
      <t>ア</t>
    </rPh>
    <rPh sb="25" eb="27">
      <t>バアイ</t>
    </rPh>
    <rPh sb="28" eb="31">
      <t>テニュウリョク</t>
    </rPh>
    <phoneticPr fontId="2"/>
  </si>
  <si>
    <t>日曜</t>
    <rPh sb="0" eb="1">
      <t>ニチ</t>
    </rPh>
    <phoneticPr fontId="2"/>
  </si>
  <si>
    <t>-</t>
    <phoneticPr fontId="2"/>
  </si>
  <si>
    <t>法人（団体・自治体）の代表者の役職と氏名を入力してください。</t>
    <rPh sb="0" eb="2">
      <t>ホウジン</t>
    </rPh>
    <rPh sb="3" eb="5">
      <t>ダンタイ</t>
    </rPh>
    <rPh sb="6" eb="9">
      <t>ジチタイ</t>
    </rPh>
    <rPh sb="11" eb="14">
      <t>ダイヒョウシャ</t>
    </rPh>
    <rPh sb="15" eb="17">
      <t>ヤクショク</t>
    </rPh>
    <rPh sb="18" eb="20">
      <t>シメイ</t>
    </rPh>
    <rPh sb="21" eb="23">
      <t>ニュウリョク</t>
    </rPh>
    <phoneticPr fontId="2"/>
  </si>
  <si>
    <t>役職</t>
    <rPh sb="0" eb="2">
      <t>ヤクショク</t>
    </rPh>
    <phoneticPr fontId="2"/>
  </si>
  <si>
    <t>※ １ヶ月は４週間とし、就労時間は休憩時間を含めて計算します</t>
    <rPh sb="4" eb="5">
      <t>ゲツ</t>
    </rPh>
    <rPh sb="7" eb="8">
      <t>シュウ</t>
    </rPh>
    <rPh sb="8" eb="9">
      <t>カン</t>
    </rPh>
    <rPh sb="12" eb="16">
      <t>シュウロウジカン</t>
    </rPh>
    <rPh sb="17" eb="21">
      <t>キュウケイジカン</t>
    </rPh>
    <rPh sb="22" eb="23">
      <t>フク</t>
    </rPh>
    <rPh sb="25" eb="27">
      <t>ケイサン</t>
    </rPh>
    <phoneticPr fontId="2"/>
  </si>
  <si>
    <t>主な就労時間帯を入力してください。</t>
    <rPh sb="0" eb="1">
      <t>オモ</t>
    </rPh>
    <rPh sb="2" eb="6">
      <t>シュウロウジカン</t>
    </rPh>
    <rPh sb="6" eb="7">
      <t>オビ</t>
    </rPh>
    <rPh sb="8" eb="10">
      <t>ニュウリョク</t>
    </rPh>
    <phoneticPr fontId="2"/>
  </si>
  <si>
    <t>（変則就労の場合）</t>
    <rPh sb="1" eb="5">
      <t>ヘンソクシュウロウ</t>
    </rPh>
    <rPh sb="6" eb="8">
      <t>バアイ</t>
    </rPh>
    <phoneticPr fontId="2"/>
  </si>
  <si>
    <t>１ヶ月当たりの就労日数を入力してください。</t>
    <rPh sb="2" eb="3">
      <t>ゲツ</t>
    </rPh>
    <rPh sb="3" eb="4">
      <t>ア</t>
    </rPh>
    <rPh sb="7" eb="9">
      <t>シュウロウ</t>
    </rPh>
    <rPh sb="9" eb="11">
      <t>ニッスウ</t>
    </rPh>
    <rPh sb="12" eb="14">
      <t>ニュウリョク</t>
    </rPh>
    <phoneticPr fontId="2"/>
  </si>
  <si>
    <t>１ヶ月当たりの就労時間を入力してください。</t>
    <rPh sb="2" eb="3">
      <t>ゲツ</t>
    </rPh>
    <rPh sb="3" eb="4">
      <t>ア</t>
    </rPh>
    <rPh sb="7" eb="11">
      <t>シュウロウジカン</t>
    </rPh>
    <rPh sb="12" eb="14">
      <t>ニュウリョク</t>
    </rPh>
    <phoneticPr fontId="2"/>
  </si>
  <si>
    <t>※ 就労時間は休憩時間を含めて計算します</t>
    <rPh sb="2" eb="6">
      <t>シュウロウジカン</t>
    </rPh>
    <rPh sb="7" eb="11">
      <t>キュウケイジカン</t>
    </rPh>
    <rPh sb="12" eb="13">
      <t>フク</t>
    </rPh>
    <rPh sb="15" eb="17">
      <t>ケイサン</t>
    </rPh>
    <phoneticPr fontId="2"/>
  </si>
  <si>
    <t>就労実績について</t>
    <rPh sb="0" eb="4">
      <t>シュウロウジッセキ</t>
    </rPh>
    <phoneticPr fontId="2"/>
  </si>
  <si>
    <t>直近３ヶ月分の就労実績を入力してください。</t>
    <rPh sb="0" eb="2">
      <t>チョッキン</t>
    </rPh>
    <rPh sb="4" eb="5">
      <t>ゲツ</t>
    </rPh>
    <rPh sb="5" eb="6">
      <t>ブン</t>
    </rPh>
    <rPh sb="7" eb="11">
      <t>シュウロウジッセキ</t>
    </rPh>
    <rPh sb="12" eb="14">
      <t>ニュウリョク</t>
    </rPh>
    <phoneticPr fontId="2"/>
  </si>
  <si>
    <t>令和</t>
    <rPh sb="0" eb="2">
      <t>レイワ</t>
    </rPh>
    <phoneticPr fontId="2"/>
  </si>
  <si>
    <t>月分</t>
    <rPh sb="0" eb="1">
      <t>ガツ</t>
    </rPh>
    <rPh sb="1" eb="2">
      <t>ブン</t>
    </rPh>
    <phoneticPr fontId="2"/>
  </si>
  <si>
    <t>就労時間</t>
    <rPh sb="0" eb="4">
      <t>シュウロウジカン</t>
    </rPh>
    <phoneticPr fontId="2"/>
  </si>
  <si>
    <t>、</t>
    <phoneticPr fontId="2"/>
  </si>
  <si>
    <t>→</t>
    <phoneticPr fontId="2"/>
  </si>
  <si>
    <t>就労日数</t>
    <rPh sb="0" eb="4">
      <t>シュウロウニッスウ</t>
    </rPh>
    <phoneticPr fontId="2"/>
  </si>
  <si>
    <t>※　就労時間には、休憩時間を含めて計算します</t>
    <rPh sb="2" eb="6">
      <t>シュウロウジカン</t>
    </rPh>
    <rPh sb="9" eb="13">
      <t>キュウケイジカン</t>
    </rPh>
    <rPh sb="14" eb="15">
      <t>フク</t>
    </rPh>
    <rPh sb="17" eb="19">
      <t>ケイサン</t>
    </rPh>
    <phoneticPr fontId="2"/>
  </si>
  <si>
    <t>※　有給休暇は、１日出勤したものとして計算します</t>
    <rPh sb="2" eb="6">
      <t>ユウキュウキュウカ</t>
    </rPh>
    <rPh sb="9" eb="10">
      <t>ニチ</t>
    </rPh>
    <rPh sb="10" eb="12">
      <t>シュッキン</t>
    </rPh>
    <rPh sb="19" eb="21">
      <t>ケイサン</t>
    </rPh>
    <phoneticPr fontId="2"/>
  </si>
  <si>
    <t>※　就労時間には、時間外勤務(残業等）を含めて計算します</t>
    <rPh sb="2" eb="6">
      <t>シュウロウジカン</t>
    </rPh>
    <rPh sb="9" eb="14">
      <t>ジカンガイキンム</t>
    </rPh>
    <rPh sb="15" eb="17">
      <t>ザンギョウ</t>
    </rPh>
    <rPh sb="17" eb="18">
      <t>トウ</t>
    </rPh>
    <rPh sb="20" eb="21">
      <t>フク</t>
    </rPh>
    <rPh sb="23" eb="25">
      <t>ケイサン</t>
    </rPh>
    <phoneticPr fontId="2"/>
  </si>
  <si>
    <t>→（有期雇用の場合のみ）雇用期間満了後の更新予定の有無について選択してください。</t>
    <rPh sb="2" eb="6">
      <t>ユウキコヨウ</t>
    </rPh>
    <rPh sb="7" eb="9">
      <t>バアイ</t>
    </rPh>
    <rPh sb="12" eb="14">
      <t>コヨウ</t>
    </rPh>
    <rPh sb="14" eb="16">
      <t>キカン</t>
    </rPh>
    <rPh sb="16" eb="18">
      <t>マンリョウ</t>
    </rPh>
    <rPh sb="18" eb="19">
      <t>ゴ</t>
    </rPh>
    <rPh sb="20" eb="22">
      <t>コウシン</t>
    </rPh>
    <rPh sb="22" eb="24">
      <t>ヨテイ</t>
    </rPh>
    <rPh sb="25" eb="27">
      <t>ウム</t>
    </rPh>
    <rPh sb="31" eb="33">
      <t>センタク</t>
    </rPh>
    <phoneticPr fontId="2"/>
  </si>
  <si>
    <t>→取得（予定）期間を入力してください。</t>
    <rPh sb="1" eb="3">
      <t>シュトク</t>
    </rPh>
    <rPh sb="4" eb="6">
      <t>ヨテイ</t>
    </rPh>
    <rPh sb="7" eb="9">
      <t>キカン</t>
    </rPh>
    <rPh sb="10" eb="12">
      <t>ニュウリョク</t>
    </rPh>
    <phoneticPr fontId="2"/>
  </si>
  <si>
    <t>※　保育施設の入所申請とは関係なく、現在の取得期間を入力してください。</t>
    <rPh sb="2" eb="6">
      <t>ホイクシセツ</t>
    </rPh>
    <rPh sb="7" eb="9">
      <t>ニュウショ</t>
    </rPh>
    <rPh sb="9" eb="11">
      <t>シンセイ</t>
    </rPh>
    <rPh sb="13" eb="15">
      <t>カンケイ</t>
    </rPh>
    <rPh sb="18" eb="20">
      <t>ゲンザイ</t>
    </rPh>
    <rPh sb="21" eb="25">
      <t>シュトクキカン</t>
    </rPh>
    <rPh sb="26" eb="28">
      <t>ニュウリョク</t>
    </rPh>
    <phoneticPr fontId="2"/>
  </si>
  <si>
    <t>その他の重要項目について</t>
    <rPh sb="2" eb="3">
      <t>タ</t>
    </rPh>
    <rPh sb="4" eb="8">
      <t>ジュウヨウコウモク</t>
    </rPh>
    <phoneticPr fontId="2"/>
  </si>
  <si>
    <t>産前・産後休暇について</t>
    <rPh sb="0" eb="2">
      <t>サンゼン</t>
    </rPh>
    <rPh sb="3" eb="5">
      <t>サンゴ</t>
    </rPh>
    <rPh sb="5" eb="7">
      <t>キュウカ</t>
    </rPh>
    <phoneticPr fontId="2"/>
  </si>
  <si>
    <t>育児休業について</t>
    <rPh sb="0" eb="4">
      <t>イクジキュウギョウ</t>
    </rPh>
    <phoneticPr fontId="2"/>
  </si>
  <si>
    <t>→保育施設の入所が内定した場合、育児休業の短縮の可否について選択してください。</t>
    <rPh sb="1" eb="5">
      <t>ホイクシセツ</t>
    </rPh>
    <rPh sb="6" eb="8">
      <t>ニュウショ</t>
    </rPh>
    <rPh sb="9" eb="11">
      <t>ナイテイ</t>
    </rPh>
    <rPh sb="13" eb="15">
      <t>バアイ</t>
    </rPh>
    <rPh sb="16" eb="20">
      <t>イクジキュウギョウ</t>
    </rPh>
    <rPh sb="21" eb="23">
      <t>タンシュク</t>
    </rPh>
    <rPh sb="24" eb="26">
      <t>カヒ</t>
    </rPh>
    <rPh sb="30" eb="32">
      <t>センタク</t>
    </rPh>
    <phoneticPr fontId="2"/>
  </si>
  <si>
    <t>→育児休業期間満了後、育児休業の延長の可否について選択してください。</t>
    <rPh sb="1" eb="3">
      <t>イクジ</t>
    </rPh>
    <rPh sb="3" eb="5">
      <t>キュウギョウ</t>
    </rPh>
    <rPh sb="5" eb="7">
      <t>キカン</t>
    </rPh>
    <rPh sb="7" eb="9">
      <t>マンリョウ</t>
    </rPh>
    <rPh sb="9" eb="10">
      <t>ゴ</t>
    </rPh>
    <rPh sb="11" eb="15">
      <t>イクジキュウギョウ</t>
    </rPh>
    <rPh sb="16" eb="18">
      <t>エンチョウ</t>
    </rPh>
    <rPh sb="19" eb="21">
      <t>カヒ</t>
    </rPh>
    <rPh sb="25" eb="27">
      <t>センタク</t>
    </rPh>
    <phoneticPr fontId="2"/>
  </si>
  <si>
    <t>　となります。</t>
    <phoneticPr fontId="2"/>
  </si>
  <si>
    <t>保育士等としての勤務実態の有無について選択してください。</t>
    <rPh sb="19" eb="21">
      <t>センタク</t>
    </rPh>
    <phoneticPr fontId="2"/>
  </si>
  <si>
    <t>備考</t>
    <rPh sb="0" eb="2">
      <t>ビコウ</t>
    </rPh>
    <phoneticPr fontId="2"/>
  </si>
  <si>
    <t>証明内容について、補足等があれば入力してください。</t>
    <rPh sb="0" eb="4">
      <t>ショウメイナイヨウ</t>
    </rPh>
    <rPh sb="9" eb="12">
      <t>ホソクトウ</t>
    </rPh>
    <rPh sb="16" eb="18">
      <t>ニュウリョク</t>
    </rPh>
    <phoneticPr fontId="2"/>
  </si>
  <si>
    <t>4.</t>
    <phoneticPr fontId="2"/>
  </si>
  <si>
    <t>5.</t>
    <phoneticPr fontId="2"/>
  </si>
  <si>
    <t>6.</t>
    <phoneticPr fontId="2"/>
  </si>
  <si>
    <t>7.</t>
    <phoneticPr fontId="2"/>
  </si>
  <si>
    <t>就労証明書の発行元について</t>
    <rPh sb="0" eb="5">
      <t>シュウロウショウメイショ</t>
    </rPh>
    <rPh sb="6" eb="8">
      <t>ハッコウ</t>
    </rPh>
    <rPh sb="8" eb="9">
      <t>モト</t>
    </rPh>
    <phoneticPr fontId="2"/>
  </si>
  <si>
    <t>Ｂ．</t>
    <phoneticPr fontId="2"/>
  </si>
  <si>
    <t>Ａ．</t>
    <phoneticPr fontId="2"/>
  </si>
  <si>
    <t>※　今後就労予定等で勤務実績がない場合は、最初１ヶ月の見込みを入力してください。</t>
    <rPh sb="2" eb="4">
      <t>コンゴ</t>
    </rPh>
    <rPh sb="4" eb="8">
      <t>シュウロウヨテイ</t>
    </rPh>
    <rPh sb="8" eb="9">
      <t>ナド</t>
    </rPh>
    <rPh sb="10" eb="14">
      <t>キンムジッセキ</t>
    </rPh>
    <rPh sb="17" eb="19">
      <t>バアイ</t>
    </rPh>
    <rPh sb="21" eb="23">
      <t>サイショ</t>
    </rPh>
    <rPh sb="25" eb="26">
      <t>ゲツ</t>
    </rPh>
    <rPh sb="27" eb="29">
      <t>ミコ</t>
    </rPh>
    <rPh sb="31" eb="33">
      <t>ニュウリョク</t>
    </rPh>
    <phoneticPr fontId="2"/>
  </si>
  <si>
    <t>※　産休・育休取得中等により、直近３ヶ月の就労実績がない場合は、休業前の３ヶ月分の実績を入力してください</t>
    <rPh sb="2" eb="4">
      <t>サンキュウ</t>
    </rPh>
    <rPh sb="5" eb="7">
      <t>イクキュウ</t>
    </rPh>
    <rPh sb="7" eb="10">
      <t>シュトクチュウ</t>
    </rPh>
    <rPh sb="10" eb="11">
      <t>ナド</t>
    </rPh>
    <rPh sb="15" eb="17">
      <t>チョッキン</t>
    </rPh>
    <rPh sb="19" eb="20">
      <t>ゲツ</t>
    </rPh>
    <rPh sb="21" eb="25">
      <t>シュウロウジッセキ</t>
    </rPh>
    <rPh sb="28" eb="30">
      <t>バアイ</t>
    </rPh>
    <rPh sb="32" eb="34">
      <t>キュウギョウ</t>
    </rPh>
    <rPh sb="34" eb="35">
      <t>マエ</t>
    </rPh>
    <rPh sb="38" eb="39">
      <t>ゲツ</t>
    </rPh>
    <rPh sb="39" eb="40">
      <t>ブン</t>
    </rPh>
    <rPh sb="41" eb="43">
      <t>ジッセキ</t>
    </rPh>
    <rPh sb="44" eb="46">
      <t>ニュウリョク</t>
    </rPh>
    <phoneticPr fontId="2"/>
  </si>
  <si>
    <t>8.</t>
    <phoneticPr fontId="2"/>
  </si>
  <si>
    <t>9.</t>
    <phoneticPr fontId="2"/>
  </si>
  <si>
    <t>10.</t>
    <phoneticPr fontId="2"/>
  </si>
  <si>
    <t>Ｃ．</t>
    <phoneticPr fontId="2"/>
  </si>
  <si>
    <t>11.</t>
    <phoneticPr fontId="2"/>
  </si>
  <si>
    <t>12.</t>
    <phoneticPr fontId="2"/>
  </si>
  <si>
    <t>13.</t>
    <phoneticPr fontId="2"/>
  </si>
  <si>
    <t>14.</t>
    <phoneticPr fontId="2"/>
  </si>
  <si>
    <t>15.</t>
    <phoneticPr fontId="2"/>
  </si>
  <si>
    <t>16.</t>
    <phoneticPr fontId="2"/>
  </si>
  <si>
    <t>17.</t>
    <phoneticPr fontId="2"/>
  </si>
  <si>
    <t>18.</t>
    <phoneticPr fontId="2"/>
  </si>
  <si>
    <t>Ｄ．</t>
    <phoneticPr fontId="2"/>
  </si>
  <si>
    <t>19.</t>
    <phoneticPr fontId="2"/>
  </si>
  <si>
    <t>E.</t>
    <phoneticPr fontId="2"/>
  </si>
  <si>
    <t>20.</t>
    <phoneticPr fontId="2"/>
  </si>
  <si>
    <t>Ｆ．</t>
    <phoneticPr fontId="2"/>
  </si>
  <si>
    <t>21.</t>
    <phoneticPr fontId="2"/>
  </si>
  <si>
    <t>22.</t>
    <phoneticPr fontId="2"/>
  </si>
  <si>
    <t>産休・育休以外の休業（病休、介護休業等）について</t>
    <rPh sb="0" eb="2">
      <t>サンキュウ</t>
    </rPh>
    <rPh sb="3" eb="5">
      <t>イクキュウ</t>
    </rPh>
    <rPh sb="5" eb="7">
      <t>イガイ</t>
    </rPh>
    <rPh sb="8" eb="10">
      <t>キュウギョウ</t>
    </rPh>
    <rPh sb="11" eb="13">
      <t>ビョウキュウ</t>
    </rPh>
    <rPh sb="14" eb="18">
      <t>カイゴキュウギョウ</t>
    </rPh>
    <rPh sb="18" eb="19">
      <t>ナド</t>
    </rPh>
    <phoneticPr fontId="2"/>
  </si>
  <si>
    <t>23.</t>
    <phoneticPr fontId="2"/>
  </si>
  <si>
    <t>→（その他の場合のみ）雇用形態を入力してください。</t>
    <rPh sb="4" eb="5">
      <t>タ</t>
    </rPh>
    <rPh sb="6" eb="8">
      <t>バアイ</t>
    </rPh>
    <rPh sb="11" eb="15">
      <t>コヨウケイタイ</t>
    </rPh>
    <rPh sb="16" eb="18">
      <t>ニュウリョク</t>
    </rPh>
    <phoneticPr fontId="2"/>
  </si>
  <si>
    <t>(うち休憩時間</t>
    <rPh sb="3" eb="7">
      <t>キュウケイジカン</t>
    </rPh>
    <phoneticPr fontId="2"/>
  </si>
  <si>
    <t>分で間違いありませんか？</t>
    <rPh sb="0" eb="1">
      <t>フン</t>
    </rPh>
    <rPh sb="2" eb="4">
      <t>マチガ</t>
    </rPh>
    <phoneticPr fontId="2"/>
  </si>
  <si>
    <t>26.</t>
    <phoneticPr fontId="2"/>
  </si>
  <si>
    <t>27.</t>
    <phoneticPr fontId="2"/>
  </si>
  <si>
    <t>J.</t>
    <phoneticPr fontId="2"/>
  </si>
  <si>
    <t>I.</t>
    <phoneticPr fontId="2"/>
  </si>
  <si>
    <t>Ｈ.</t>
    <phoneticPr fontId="2"/>
  </si>
  <si>
    <t>Ｇ.</t>
    <phoneticPr fontId="2"/>
  </si>
  <si>
    <t>→取得した休業の種類を選択してください</t>
    <rPh sb="1" eb="3">
      <t>シュトク</t>
    </rPh>
    <rPh sb="5" eb="7">
      <t>キュウギョウ</t>
    </rPh>
    <rPh sb="8" eb="10">
      <t>シュルイ</t>
    </rPh>
    <rPh sb="11" eb="13">
      <t>センタク</t>
    </rPh>
    <phoneticPr fontId="2"/>
  </si>
  <si>
    <t>→（その他の場合のみ）休業の種類を入力してください。</t>
    <rPh sb="4" eb="5">
      <t>タ</t>
    </rPh>
    <rPh sb="6" eb="8">
      <t>バアイ</t>
    </rPh>
    <rPh sb="11" eb="13">
      <t>キュウギョウ</t>
    </rPh>
    <rPh sb="14" eb="16">
      <t>シュルイ</t>
    </rPh>
    <rPh sb="17" eb="19">
      <t>ニュウリョク</t>
    </rPh>
    <phoneticPr fontId="2"/>
  </si>
  <si>
    <t>→復職予定または復職済みを選択してください。</t>
    <rPh sb="1" eb="3">
      <t>フクショク</t>
    </rPh>
    <rPh sb="3" eb="5">
      <t>ヨテイ</t>
    </rPh>
    <rPh sb="8" eb="11">
      <t>フクショクズ</t>
    </rPh>
    <rPh sb="13" eb="15">
      <t>センタク</t>
    </rPh>
    <phoneticPr fontId="2"/>
  </si>
  <si>
    <t>※復職（予定）日は、</t>
    <rPh sb="1" eb="3">
      <t>フクショク</t>
    </rPh>
    <rPh sb="4" eb="6">
      <t>ヨテイ</t>
    </rPh>
    <rPh sb="7" eb="8">
      <t>ビ</t>
    </rPh>
    <phoneticPr fontId="2"/>
  </si>
  <si>
    <t>育児のための短時間勤務制度（部分休業含む）の利用について</t>
    <rPh sb="0" eb="2">
      <t>イクジ</t>
    </rPh>
    <rPh sb="6" eb="9">
      <t>タンジカン</t>
    </rPh>
    <rPh sb="9" eb="11">
      <t>キンム</t>
    </rPh>
    <rPh sb="11" eb="13">
      <t>セイド</t>
    </rPh>
    <rPh sb="22" eb="24">
      <t>リヨウ</t>
    </rPh>
    <phoneticPr fontId="2"/>
  </si>
  <si>
    <t>証明日を設定したい場合は入力してください。入力がない場合は、作成日を証明日として出力されます。</t>
    <rPh sb="0" eb="2">
      <t>ショウメイ</t>
    </rPh>
    <rPh sb="2" eb="3">
      <t>ビ</t>
    </rPh>
    <rPh sb="4" eb="6">
      <t>セッテイ</t>
    </rPh>
    <rPh sb="9" eb="11">
      <t>バアイ</t>
    </rPh>
    <rPh sb="12" eb="14">
      <t>ニュウリョク</t>
    </rPh>
    <rPh sb="21" eb="23">
      <t>ニュウリョク</t>
    </rPh>
    <rPh sb="26" eb="28">
      <t>バアイ</t>
    </rPh>
    <rPh sb="30" eb="33">
      <t>サクセイビ</t>
    </rPh>
    <rPh sb="34" eb="37">
      <t>ショウメイビ</t>
    </rPh>
    <rPh sb="40" eb="42">
      <t>シュツリョク</t>
    </rPh>
    <phoneticPr fontId="2"/>
  </si>
  <si>
    <t>※　育児休業を延長する場合、開始日時は当初の育児休業開始日時と同じ日付にしてください。</t>
    <rPh sb="2" eb="6">
      <t>イクジキュウギョウ</t>
    </rPh>
    <rPh sb="7" eb="9">
      <t>エンチョウ</t>
    </rPh>
    <rPh sb="11" eb="13">
      <t>バアイ</t>
    </rPh>
    <rPh sb="14" eb="16">
      <t>カイシ</t>
    </rPh>
    <rPh sb="16" eb="18">
      <t>ニチジ</t>
    </rPh>
    <rPh sb="19" eb="21">
      <t>トウショ</t>
    </rPh>
    <rPh sb="22" eb="24">
      <t>イクジ</t>
    </rPh>
    <rPh sb="24" eb="26">
      <t>キュウギョウ</t>
    </rPh>
    <rPh sb="26" eb="28">
      <t>カイシ</t>
    </rPh>
    <rPh sb="28" eb="30">
      <t>ニチジ</t>
    </rPh>
    <rPh sb="31" eb="32">
      <t>オナ</t>
    </rPh>
    <rPh sb="33" eb="35">
      <t>ヒヅケ</t>
    </rPh>
    <phoneticPr fontId="2"/>
  </si>
  <si>
    <t>（例）</t>
    <rPh sb="1" eb="2">
      <t>レイ</t>
    </rPh>
    <phoneticPr fontId="2"/>
  </si>
  <si>
    <t>当初の育児休業期間が令和7年11月1日～令和8年9月15日で、育児休業を</t>
    <rPh sb="0" eb="2">
      <t>トウショ</t>
    </rPh>
    <rPh sb="3" eb="9">
      <t>イクジキュウギョウキカン</t>
    </rPh>
    <rPh sb="10" eb="12">
      <t>レイワ</t>
    </rPh>
    <rPh sb="13" eb="14">
      <t>ネン</t>
    </rPh>
    <rPh sb="16" eb="17">
      <t>ガツ</t>
    </rPh>
    <rPh sb="18" eb="19">
      <t>ニチ</t>
    </rPh>
    <rPh sb="20" eb="22">
      <t>レイワ</t>
    </rPh>
    <rPh sb="23" eb="24">
      <t>ネン</t>
    </rPh>
    <rPh sb="25" eb="26">
      <t>ガツ</t>
    </rPh>
    <rPh sb="28" eb="29">
      <t>ニチ</t>
    </rPh>
    <rPh sb="31" eb="35">
      <t>イクジキュウギョウ</t>
    </rPh>
    <phoneticPr fontId="2"/>
  </si>
  <si>
    <r>
      <t>６ヶ月延長した場合　→　</t>
    </r>
    <r>
      <rPr>
        <sz val="11"/>
        <color rgb="FFFF0000"/>
        <rFont val="UD デジタル 教科書体 NK"/>
        <family val="1"/>
        <charset val="128"/>
      </rPr>
      <t>令和7年11月1日～令和9年3月15日</t>
    </r>
    <r>
      <rPr>
        <sz val="11"/>
        <color theme="1"/>
        <rFont val="UD デジタル 教科書体 NK"/>
        <family val="1"/>
        <charset val="128"/>
      </rPr>
      <t>　で入力します。</t>
    </r>
    <rPh sb="2" eb="3">
      <t>ゲツ</t>
    </rPh>
    <rPh sb="3" eb="5">
      <t>エンチョウ</t>
    </rPh>
    <rPh sb="7" eb="9">
      <t>バアイ</t>
    </rPh>
    <rPh sb="12" eb="14">
      <t>レイワ</t>
    </rPh>
    <rPh sb="15" eb="16">
      <t>ネン</t>
    </rPh>
    <rPh sb="18" eb="19">
      <t>ガツ</t>
    </rPh>
    <rPh sb="20" eb="21">
      <t>ニチ</t>
    </rPh>
    <rPh sb="22" eb="24">
      <t>レイワ</t>
    </rPh>
    <rPh sb="25" eb="26">
      <t>ネン</t>
    </rPh>
    <rPh sb="27" eb="28">
      <t>ガツ</t>
    </rPh>
    <rPh sb="30" eb="31">
      <t>ニチ</t>
    </rPh>
    <rPh sb="33" eb="35">
      <t>ニュウリョク</t>
    </rPh>
    <phoneticPr fontId="2"/>
  </si>
  <si>
    <t>土曜日は隔週で勤務 等の場合は○を付け、その旨を[J.備考]に入力してください。</t>
    <rPh sb="0" eb="3">
      <t>ドヨウビ</t>
    </rPh>
    <rPh sb="4" eb="6">
      <t>カクシュウ</t>
    </rPh>
    <rPh sb="7" eb="9">
      <t>キンム</t>
    </rPh>
    <rPh sb="10" eb="11">
      <t>ナド</t>
    </rPh>
    <rPh sb="12" eb="14">
      <t>バアイ</t>
    </rPh>
    <rPh sb="17" eb="18">
      <t>ツ</t>
    </rPh>
    <rPh sb="22" eb="23">
      <t>ムネ</t>
    </rPh>
    <rPh sb="27" eb="29">
      <t>ビコウ</t>
    </rPh>
    <rPh sb="31" eb="33">
      <t>ニュウリョク</t>
    </rPh>
    <phoneticPr fontId="2"/>
  </si>
  <si>
    <t>現在、もしくは過去２年間に、産前・産後休暇を取得予定、取得中、取得済みですか。</t>
    <rPh sb="0" eb="2">
      <t>ゲンザイ</t>
    </rPh>
    <rPh sb="7" eb="9">
      <t>カコ</t>
    </rPh>
    <rPh sb="10" eb="12">
      <t>ネンカン</t>
    </rPh>
    <rPh sb="14" eb="16">
      <t>サンゼン</t>
    </rPh>
    <rPh sb="17" eb="19">
      <t>サンゴ</t>
    </rPh>
    <rPh sb="19" eb="21">
      <t>キュウカ</t>
    </rPh>
    <rPh sb="22" eb="24">
      <t>シュトク</t>
    </rPh>
    <rPh sb="24" eb="26">
      <t>ヨテイ</t>
    </rPh>
    <rPh sb="27" eb="29">
      <t>シュトク</t>
    </rPh>
    <rPh sb="29" eb="30">
      <t>チュウ</t>
    </rPh>
    <rPh sb="31" eb="34">
      <t>シュトクズ</t>
    </rPh>
    <phoneticPr fontId="2"/>
  </si>
  <si>
    <t>→取得予定、取得中、取得済みの場合、いずれかを選択してください。</t>
    <rPh sb="1" eb="3">
      <t>シュトク</t>
    </rPh>
    <rPh sb="3" eb="5">
      <t>ヨテイ</t>
    </rPh>
    <rPh sb="6" eb="9">
      <t>シュトクチュウ</t>
    </rPh>
    <rPh sb="10" eb="13">
      <t>シュトクズ</t>
    </rPh>
    <rPh sb="15" eb="17">
      <t>バアイ</t>
    </rPh>
    <rPh sb="23" eb="25">
      <t>センタク</t>
    </rPh>
    <phoneticPr fontId="2"/>
  </si>
  <si>
    <t>現在、もしくは過去２年間に、育児休業を取得予定、取得中、取得済みですか。</t>
    <rPh sb="0" eb="2">
      <t>ゲンザイ</t>
    </rPh>
    <rPh sb="7" eb="9">
      <t>カコ</t>
    </rPh>
    <rPh sb="10" eb="12">
      <t>ネンカン</t>
    </rPh>
    <rPh sb="14" eb="18">
      <t>イクジキュウギョウ</t>
    </rPh>
    <rPh sb="19" eb="21">
      <t>シュトク</t>
    </rPh>
    <rPh sb="21" eb="23">
      <t>ヨテイ</t>
    </rPh>
    <rPh sb="24" eb="26">
      <t>シュトク</t>
    </rPh>
    <rPh sb="26" eb="27">
      <t>チュウ</t>
    </rPh>
    <rPh sb="28" eb="31">
      <t>シュトクズ</t>
    </rPh>
    <phoneticPr fontId="2"/>
  </si>
  <si>
    <t>→取得予定、取得中、取得済みの場合、いずれかを選択してください。</t>
    <rPh sb="1" eb="3">
      <t>シュトク</t>
    </rPh>
    <rPh sb="3" eb="5">
      <t>ヨテイ</t>
    </rPh>
    <rPh sb="6" eb="8">
      <t>シュトク</t>
    </rPh>
    <rPh sb="8" eb="9">
      <t>チュウ</t>
    </rPh>
    <rPh sb="10" eb="12">
      <t>シュトク</t>
    </rPh>
    <rPh sb="12" eb="13">
      <t>ズ</t>
    </rPh>
    <rPh sb="15" eb="17">
      <t>バアイ</t>
    </rPh>
    <rPh sb="23" eb="25">
      <t>センタク</t>
    </rPh>
    <phoneticPr fontId="2"/>
  </si>
  <si>
    <t>現在、もしくは過去２年間に、産休・育休以外の休業を取得予定、取得中、取得済みですか。</t>
    <rPh sb="14" eb="16">
      <t>サンキュウ</t>
    </rPh>
    <rPh sb="17" eb="19">
      <t>イクキュウ</t>
    </rPh>
    <rPh sb="19" eb="21">
      <t>イガイ</t>
    </rPh>
    <rPh sb="22" eb="24">
      <t>キュウギョウ</t>
    </rPh>
    <phoneticPr fontId="2"/>
  </si>
  <si>
    <t>育児のための短時間勤務制度（部分休業含む）を取得予定、取得中ですか。</t>
    <rPh sb="0" eb="2">
      <t>イクジ</t>
    </rPh>
    <rPh sb="6" eb="13">
      <t>タンジカンキンムセイド</t>
    </rPh>
    <rPh sb="22" eb="24">
      <t>シュトク</t>
    </rPh>
    <rPh sb="24" eb="26">
      <t>ヨテイ</t>
    </rPh>
    <rPh sb="27" eb="29">
      <t>シュトク</t>
    </rPh>
    <rPh sb="29" eb="30">
      <t>チュウ</t>
    </rPh>
    <phoneticPr fontId="2"/>
  </si>
  <si>
    <t>→取得予定、取得中のいずれかを選択してください。</t>
    <rPh sb="15" eb="17">
      <t>センタク</t>
    </rPh>
    <phoneticPr fontId="2"/>
  </si>
  <si>
    <t>→利用（予定）期間を入力してください</t>
    <rPh sb="1" eb="3">
      <t>リヨウ</t>
    </rPh>
    <rPh sb="4" eb="6">
      <t>ヨテイ</t>
    </rPh>
    <rPh sb="7" eb="9">
      <t>キカン</t>
    </rPh>
    <rPh sb="10" eb="12">
      <t>ニュウリョク</t>
    </rPh>
    <phoneticPr fontId="2"/>
  </si>
  <si>
    <t>→短時間勤務制度を利用した場合の就労時間を入力してください。</t>
    <rPh sb="1" eb="6">
      <t>タンジカンキンム</t>
    </rPh>
    <rPh sb="6" eb="8">
      <t>セイド</t>
    </rPh>
    <rPh sb="9" eb="11">
      <t>リヨウ</t>
    </rPh>
    <rPh sb="13" eb="15">
      <t>バアイ</t>
    </rPh>
    <rPh sb="16" eb="20">
      <t>シュウロウジカン</t>
    </rPh>
    <rPh sb="21" eb="23">
      <t>ニュウリョク</t>
    </rPh>
    <phoneticPr fontId="2"/>
  </si>
  <si>
    <t>単身赴任中、もしくは単身赴任予定がありますか。</t>
    <rPh sb="4" eb="5">
      <t>チュウ</t>
    </rPh>
    <rPh sb="10" eb="12">
      <t>タンシン</t>
    </rPh>
    <rPh sb="12" eb="14">
      <t>フニン</t>
    </rPh>
    <rPh sb="14" eb="16">
      <t>ヨテイ</t>
    </rPh>
    <phoneticPr fontId="2"/>
  </si>
  <si>
    <t>→単身赴任期間を入力してください。</t>
    <rPh sb="1" eb="7">
      <t>タンシンフニンキカン</t>
    </rPh>
    <rPh sb="8" eb="10">
      <t>ニュウリョク</t>
    </rPh>
    <phoneticPr fontId="2"/>
  </si>
  <si>
    <t>証明日：</t>
    <rPh sb="0" eb="3">
      <t>ショウメイビ</t>
    </rPh>
    <phoneticPr fontId="2"/>
  </si>
  <si>
    <r>
      <rPr>
        <sz val="11"/>
        <color rgb="FFFF0000"/>
        <rFont val="UD デジタル 教科書体 NK"/>
        <family val="1"/>
        <charset val="128"/>
      </rPr>
      <t>※</t>
    </r>
    <r>
      <rPr>
        <sz val="11"/>
        <color theme="1"/>
        <rFont val="UD デジタル 教科書体 NK"/>
        <family val="1"/>
        <charset val="128"/>
      </rPr>
      <t xml:space="preserve">　は必ず入力してください。
</t>
    </r>
    <rPh sb="3" eb="4">
      <t>カナラ</t>
    </rPh>
    <rPh sb="5" eb="7">
      <t>ニュウリョク</t>
    </rPh>
    <phoneticPr fontId="2"/>
  </si>
  <si>
    <t xml:space="preserve">入力が完了したら、次のシートに就労証明書が作成されています。
</t>
    <phoneticPr fontId="2"/>
  </si>
  <si>
    <t>就労証明書作成支援フォーム</t>
    <rPh sb="0" eb="5">
      <t>シュウロウショウメイショ</t>
    </rPh>
    <rPh sb="5" eb="7">
      <t>サクセイ</t>
    </rPh>
    <rPh sb="7" eb="9">
      <t>シエン</t>
    </rPh>
    <phoneticPr fontId="2"/>
  </si>
  <si>
    <r>
      <rPr>
        <sz val="11"/>
        <color rgb="FFFF0000"/>
        <rFont val="UD デジタル 教科書体 NK"/>
        <family val="1"/>
        <charset val="128"/>
      </rPr>
      <t xml:space="preserve">※ </t>
    </r>
    <r>
      <rPr>
        <sz val="11"/>
        <color theme="1"/>
        <rFont val="UD デジタル 教科書体 NK"/>
        <family val="1"/>
        <charset val="128"/>
      </rPr>
      <t>は必ず入力してください。</t>
    </r>
    <rPh sb="3" eb="4">
      <t>カナラ</t>
    </rPh>
    <rPh sb="5" eb="7">
      <t>ニュウリョク</t>
    </rPh>
    <phoneticPr fontId="2"/>
  </si>
  <si>
    <t>証明について</t>
    <rPh sb="0" eb="2">
      <t>ショウメイ</t>
    </rPh>
    <phoneticPr fontId="2"/>
  </si>
  <si>
    <t>就労証明書が必要な従業員（職員）の生年月日を入力してください。</t>
    <rPh sb="9" eb="12">
      <t>ジュウギョウイン</t>
    </rPh>
    <rPh sb="17" eb="21">
      <t>セイネンガッピ</t>
    </rPh>
    <rPh sb="22" eb="24">
      <t>ニュウリョク</t>
    </rPh>
    <phoneticPr fontId="2"/>
  </si>
  <si>
    <t>証明する従業員（職員）について</t>
    <rPh sb="0" eb="2">
      <t>ショウメイ</t>
    </rPh>
    <rPh sb="4" eb="7">
      <t>ジュウギョウイン</t>
    </rPh>
    <rPh sb="8" eb="10">
      <t>ショクイン</t>
    </rPh>
    <phoneticPr fontId="2"/>
  </si>
  <si>
    <t>就労証明書が必要な従業員（職員）の氏名（漢字）をフルネームで入力してください。</t>
    <rPh sb="0" eb="5">
      <t>シュウロウショウメイショ</t>
    </rPh>
    <rPh sb="6" eb="8">
      <t>ヒツヨウ</t>
    </rPh>
    <rPh sb="9" eb="12">
      <t>ジュウギョウイン</t>
    </rPh>
    <rPh sb="13" eb="15">
      <t>ショクイン</t>
    </rPh>
    <rPh sb="17" eb="19">
      <t>シメイ</t>
    </rPh>
    <rPh sb="20" eb="22">
      <t>カンジ</t>
    </rPh>
    <rPh sb="30" eb="32">
      <t>ニュウリョク</t>
    </rPh>
    <phoneticPr fontId="2"/>
  </si>
  <si>
    <t>就労証明書が必要な従業員（職員）の氏名（フリガナ）をフルネームで入力してください。</t>
    <rPh sb="0" eb="5">
      <t>シュウロウショウメイショ</t>
    </rPh>
    <rPh sb="6" eb="8">
      <t>ヒツヨウ</t>
    </rPh>
    <rPh sb="9" eb="12">
      <t>ジュウギョウイン</t>
    </rPh>
    <rPh sb="13" eb="15">
      <t>ショクイン</t>
    </rPh>
    <rPh sb="17" eb="19">
      <t>シメイ</t>
    </rPh>
    <rPh sb="32" eb="34">
      <t>ニュウリョク</t>
    </rPh>
    <phoneticPr fontId="2"/>
  </si>
  <si>
    <t>従業員（職員）の就労先の名称を入力してください。</t>
    <rPh sb="0" eb="3">
      <t>ジュウギョウイン</t>
    </rPh>
    <rPh sb="4" eb="6">
      <t>ショクイン</t>
    </rPh>
    <rPh sb="8" eb="10">
      <t>シュウロウ</t>
    </rPh>
    <rPh sb="10" eb="11">
      <t>サキ</t>
    </rPh>
    <rPh sb="12" eb="14">
      <t>メイショウ</t>
    </rPh>
    <rPh sb="15" eb="17">
      <t>ニュウリョク</t>
    </rPh>
    <phoneticPr fontId="2"/>
  </si>
  <si>
    <t>従業員（職員）の就労先の所在地を入力してください。</t>
    <rPh sb="0" eb="3">
      <t>ジュウギョウイン</t>
    </rPh>
    <rPh sb="4" eb="6">
      <t>ショクイン</t>
    </rPh>
    <rPh sb="8" eb="10">
      <t>シュウロウ</t>
    </rPh>
    <rPh sb="10" eb="11">
      <t>サキ</t>
    </rPh>
    <rPh sb="12" eb="15">
      <t>ショザイチ</t>
    </rPh>
    <rPh sb="16" eb="18">
      <t>ニュウリョク</t>
    </rPh>
    <phoneticPr fontId="2"/>
  </si>
  <si>
    <t>従業員（職員）を雇用開始した、または、開始予定の年月日を入力してください。</t>
    <rPh sb="0" eb="3">
      <t>ジュウギョウイン</t>
    </rPh>
    <rPh sb="4" eb="6">
      <t>ショクイン</t>
    </rPh>
    <rPh sb="8" eb="10">
      <t>コヨウ</t>
    </rPh>
    <rPh sb="10" eb="12">
      <t>カイシ</t>
    </rPh>
    <rPh sb="19" eb="23">
      <t>カイシヨテイ</t>
    </rPh>
    <rPh sb="24" eb="27">
      <t>ネンガッピ</t>
    </rPh>
    <rPh sb="28" eb="30">
      <t>ニュウリョク</t>
    </rPh>
    <phoneticPr fontId="2"/>
  </si>
  <si>
    <t xml:space="preserve"> 　保育所入所申請のための就労証明書の場合は、必ず選択してください。</t>
    <rPh sb="2" eb="5">
      <t>ホイクショ</t>
    </rPh>
    <rPh sb="5" eb="9">
      <t>ニュウショシンセイ</t>
    </rPh>
    <rPh sb="13" eb="18">
      <t>シュウロウショウメイショ</t>
    </rPh>
    <rPh sb="19" eb="21">
      <t>バアイ</t>
    </rPh>
    <rPh sb="23" eb="24">
      <t>カナラ</t>
    </rPh>
    <rPh sb="25" eb="27">
      <t>センタク</t>
    </rPh>
    <phoneticPr fontId="2"/>
  </si>
  <si>
    <r>
      <t>就労証明書は、</t>
    </r>
    <r>
      <rPr>
        <sz val="11"/>
        <color rgb="FFFF0000"/>
        <rFont val="UD デジタル 教科書体 NK"/>
        <family val="1"/>
        <charset val="128"/>
      </rPr>
      <t>就労先が作成する証明書</t>
    </r>
    <r>
      <rPr>
        <sz val="11"/>
        <color theme="1"/>
        <rFont val="UD デジタル 教科書体 NK"/>
        <family val="1"/>
        <charset val="128"/>
      </rPr>
      <t>です。本証明書の内容について、</t>
    </r>
    <r>
      <rPr>
        <sz val="11"/>
        <color rgb="FFFF0000"/>
        <rFont val="UD デジタル 教科書体 NK"/>
        <family val="1"/>
        <charset val="128"/>
      </rPr>
      <t>就労先事業者等に無断で作成し又は改変を行ったときには、刑法上の罪に問われる場合があります</t>
    </r>
    <r>
      <rPr>
        <sz val="11"/>
        <color theme="1"/>
        <rFont val="UD デジタル 教科書体 NK"/>
        <family val="1"/>
        <charset val="128"/>
      </rPr>
      <t>。</t>
    </r>
    <rPh sb="0" eb="5">
      <t>シュウロウショウメイショ</t>
    </rPh>
    <rPh sb="7" eb="9">
      <t>シュウロウ</t>
    </rPh>
    <rPh sb="9" eb="10">
      <t>サキ</t>
    </rPh>
    <rPh sb="11" eb="13">
      <t>サクセイ</t>
    </rPh>
    <rPh sb="15" eb="18">
      <t>ショウメイショ</t>
    </rPh>
    <rPh sb="21" eb="22">
      <t>ホン</t>
    </rPh>
    <rPh sb="22" eb="25">
      <t>ショウメイショ</t>
    </rPh>
    <rPh sb="26" eb="28">
      <t>ナイヨウ</t>
    </rPh>
    <rPh sb="33" eb="35">
      <t>シュウロウ</t>
    </rPh>
    <rPh sb="35" eb="36">
      <t>サキ</t>
    </rPh>
    <rPh sb="36" eb="39">
      <t>ジギョウシャ</t>
    </rPh>
    <rPh sb="39" eb="40">
      <t>トウ</t>
    </rPh>
    <rPh sb="41" eb="43">
      <t>ムダン</t>
    </rPh>
    <rPh sb="44" eb="46">
      <t>サクセイ</t>
    </rPh>
    <rPh sb="47" eb="48">
      <t>マタ</t>
    </rPh>
    <rPh sb="49" eb="51">
      <t>カイヘン</t>
    </rPh>
    <rPh sb="52" eb="53">
      <t>オコナ</t>
    </rPh>
    <rPh sb="60" eb="62">
      <t>ケイホウ</t>
    </rPh>
    <rPh sb="62" eb="63">
      <t>ジョウ</t>
    </rPh>
    <rPh sb="64" eb="65">
      <t>ツミ</t>
    </rPh>
    <rPh sb="66" eb="67">
      <t>ト</t>
    </rPh>
    <rPh sb="70" eb="72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</si>
</sst>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0_ "/>
    <numFmt numFmtId="177" formatCode="0_);[Red]\(0\)"/>
    <numFmt numFmtId="178" formatCode="0.00_ "/>
    <numFmt numFmtId="179" formatCode="[$]ggge&quot;年&quot;m&quot;月&quot;d&quot;日&quot;;@" x16r2:formatCode16="[$-ja-JP-x-gannen]ggge&quot;年&quot;m&quot;月&quot;d&quot;日&quot;;@"/>
    <numFmt numFmtId="180" formatCode="[$-411]ggge&quot;年&quot;m&quot;月&quot;d&quot;日&quot;;@"/>
    <numFmt numFmtId="181" formatCode="0.00&quot;時間&quot;"/>
  </numFmts>
  <fonts count="4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UD デジタル 教科書体 NK"/>
      <family val="1"/>
      <charset val="128"/>
    </font>
    <font>
      <sz val="14"/>
      <color theme="1"/>
      <name val="UD Digi Kyokasho NP-B"/>
      <family val="1"/>
      <charset val="128"/>
    </font>
    <font>
      <sz val="10"/>
      <color theme="1"/>
      <name val="UD デジタル 教科書体 NK"/>
      <family val="1"/>
      <charset val="128"/>
    </font>
    <font>
      <sz val="11"/>
      <color rgb="FFFF0000"/>
      <name val="UD デジタル 教科書体 NK"/>
      <family val="1"/>
      <charset val="128"/>
    </font>
    <font>
      <sz val="11"/>
      <color theme="1"/>
      <name val="UD Digi Kyokasho NK-B"/>
      <family val="1"/>
      <charset val="128"/>
    </font>
    <font>
      <b/>
      <sz val="36"/>
      <color theme="1"/>
      <name val="UD デジタル 教科書体 NK"/>
      <family val="1"/>
      <charset val="128"/>
    </font>
    <font>
      <sz val="14"/>
      <color indexed="8"/>
      <name val="UD Digi Kyokasho NP-B"/>
      <family val="1"/>
      <charset val="128"/>
    </font>
    <font>
      <sz val="14"/>
      <color indexed="8"/>
      <name val="UD Digi Kyokasho NK-B"/>
      <family val="1"/>
      <charset val="128"/>
    </font>
    <font>
      <sz val="16"/>
      <name val="UD Digi Kyokasho NK-B"/>
      <family val="1"/>
      <charset val="128"/>
    </font>
    <font>
      <sz val="14"/>
      <name val="UD Digi Kyokasho NK-B"/>
      <family val="1"/>
      <charset val="128"/>
    </font>
    <font>
      <sz val="12"/>
      <color indexed="8"/>
      <name val="UD Digi Kyokasho NK-B"/>
      <family val="1"/>
      <charset val="128"/>
    </font>
    <font>
      <sz val="14"/>
      <color theme="1"/>
      <name val="UD Digi Kyokasho NK-B"/>
      <family val="1"/>
      <charset val="128"/>
    </font>
    <font>
      <b/>
      <sz val="28"/>
      <color theme="1"/>
      <name val="UD デジタル 教科書体 NK"/>
      <family val="1"/>
      <charset val="128"/>
    </font>
    <font>
      <sz val="16"/>
      <color theme="1"/>
      <name val="UD Digi Kyokasho NK-B"/>
      <family val="1"/>
      <charset val="128"/>
    </font>
    <font>
      <sz val="18"/>
      <name val="UD Digi Kyokasho NK-B"/>
      <family val="1"/>
      <charset val="128"/>
    </font>
    <font>
      <sz val="9"/>
      <color rgb="FFFF0000"/>
      <name val="UD デジタル 教科書体 NK"/>
      <family val="1"/>
      <charset val="128"/>
    </font>
    <font>
      <sz val="11"/>
      <color rgb="FFFF0000"/>
      <name val="UD Digi Kyokasho NK-B"/>
      <family val="1"/>
      <charset val="128"/>
    </font>
    <font>
      <sz val="11"/>
      <name val="UD デジタル 教科書体 NK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48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18" fillId="4" borderId="25" xfId="4" applyFont="1" applyFill="1" applyBorder="1" applyAlignment="1" applyProtection="1">
      <alignment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8" fillId="0" borderId="0" xfId="4" applyFont="1" applyFill="1" applyBorder="1" applyAlignment="1" applyProtection="1">
      <alignment horizontal="center" vertical="center"/>
    </xf>
    <xf numFmtId="0" fontId="0" fillId="0" borderId="46" xfId="3" applyFont="1" applyBorder="1" applyAlignment="1">
      <alignment vertical="center" wrapText="1"/>
    </xf>
    <xf numFmtId="0" fontId="0" fillId="0" borderId="46" xfId="0" applyBorder="1">
      <alignment vertical="center"/>
    </xf>
    <xf numFmtId="0" fontId="18" fillId="4" borderId="59" xfId="4" applyFont="1" applyFill="1" applyBorder="1" applyAlignment="1" applyProtection="1">
      <alignment horizontal="center" vertical="center"/>
    </xf>
    <xf numFmtId="0" fontId="0" fillId="0" borderId="58" xfId="0" applyBorder="1">
      <alignment vertical="center"/>
    </xf>
    <xf numFmtId="176" fontId="0" fillId="0" borderId="58" xfId="0" quotePrefix="1" applyNumberFormat="1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176" fontId="0" fillId="0" borderId="58" xfId="0" applyNumberFormat="1" applyBorder="1" applyAlignment="1">
      <alignment horizontal="left" vertical="center"/>
    </xf>
    <xf numFmtId="0" fontId="18" fillId="4" borderId="59" xfId="4" applyFont="1" applyFill="1" applyBorder="1" applyAlignment="1" applyProtection="1">
      <alignment horizontal="left" vertical="center"/>
    </xf>
    <xf numFmtId="0" fontId="29" fillId="0" borderId="0" xfId="0" applyFont="1">
      <alignment vertical="center"/>
    </xf>
    <xf numFmtId="0" fontId="29" fillId="0" borderId="0" xfId="0" applyFont="1" applyFill="1">
      <alignment vertical="center"/>
    </xf>
    <xf numFmtId="0" fontId="29" fillId="0" borderId="0" xfId="0" applyFont="1" applyAlignment="1">
      <alignment horizontal="center" vertical="center"/>
    </xf>
    <xf numFmtId="49" fontId="29" fillId="0" borderId="0" xfId="0" applyNumberFormat="1" applyFont="1" applyFill="1" applyAlignment="1">
      <alignment horizontal="center" vertical="center"/>
    </xf>
    <xf numFmtId="0" fontId="29" fillId="0" borderId="0" xfId="0" applyFont="1" applyFill="1" applyBorder="1">
      <alignment vertical="center"/>
    </xf>
    <xf numFmtId="0" fontId="29" fillId="0" borderId="7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72" xfId="0" applyFont="1" applyBorder="1" applyAlignment="1">
      <alignment horizontal="center" vertical="center"/>
    </xf>
    <xf numFmtId="0" fontId="29" fillId="0" borderId="72" xfId="0" applyFont="1" applyBorder="1">
      <alignment vertical="center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>
      <alignment vertical="center"/>
    </xf>
    <xf numFmtId="0" fontId="18" fillId="4" borderId="59" xfId="4" applyNumberFormat="1" applyFont="1" applyFill="1" applyBorder="1" applyAlignment="1" applyProtection="1">
      <alignment horizontal="center" vertical="center"/>
    </xf>
    <xf numFmtId="0" fontId="29" fillId="0" borderId="74" xfId="0" applyFont="1" applyBorder="1">
      <alignment vertical="center"/>
    </xf>
    <xf numFmtId="0" fontId="29" fillId="0" borderId="42" xfId="0" applyFont="1" applyBorder="1">
      <alignment vertical="center"/>
    </xf>
    <xf numFmtId="0" fontId="33" fillId="0" borderId="0" xfId="0" applyFont="1" applyBorder="1">
      <alignment vertical="center"/>
    </xf>
    <xf numFmtId="179" fontId="29" fillId="0" borderId="0" xfId="0" applyNumberFormat="1" applyFont="1" applyFill="1" applyBorder="1" applyAlignment="1">
      <alignment horizontal="center" vertical="center"/>
    </xf>
    <xf numFmtId="0" fontId="29" fillId="0" borderId="78" xfId="0" applyFont="1" applyFill="1" applyBorder="1">
      <alignment vertical="center"/>
    </xf>
    <xf numFmtId="0" fontId="29" fillId="0" borderId="78" xfId="0" applyFont="1" applyBorder="1">
      <alignment vertical="center"/>
    </xf>
    <xf numFmtId="0" fontId="29" fillId="0" borderId="78" xfId="0" applyFont="1" applyFill="1" applyBorder="1" applyAlignment="1">
      <alignment horizontal="center" vertical="center"/>
    </xf>
    <xf numFmtId="179" fontId="29" fillId="0" borderId="78" xfId="0" applyNumberFormat="1" applyFont="1" applyFill="1" applyBorder="1" applyAlignment="1">
      <alignment horizontal="center" vertical="center"/>
    </xf>
    <xf numFmtId="49" fontId="29" fillId="0" borderId="0" xfId="0" applyNumberFormat="1" applyFont="1" applyBorder="1" applyAlignment="1">
      <alignment horizontal="center" vertical="center"/>
    </xf>
    <xf numFmtId="0" fontId="30" fillId="0" borderId="0" xfId="0" applyFont="1" applyFill="1" applyBorder="1">
      <alignment vertical="center"/>
    </xf>
    <xf numFmtId="0" fontId="31" fillId="0" borderId="0" xfId="0" applyFont="1" applyBorder="1">
      <alignment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center"/>
    </xf>
    <xf numFmtId="0" fontId="29" fillId="6" borderId="70" xfId="0" applyFont="1" applyFill="1" applyBorder="1" applyAlignment="1" applyProtection="1">
      <alignment horizontal="center" vertical="center"/>
      <protection locked="0"/>
    </xf>
    <xf numFmtId="0" fontId="29" fillId="6" borderId="71" xfId="0" applyFont="1" applyFill="1" applyBorder="1" applyAlignment="1" applyProtection="1">
      <alignment horizontal="center" vertical="center"/>
      <protection locked="0"/>
    </xf>
    <xf numFmtId="0" fontId="29" fillId="6" borderId="72" xfId="0" applyFont="1" applyFill="1" applyBorder="1" applyAlignment="1" applyProtection="1">
      <alignment horizontal="center" vertical="center"/>
      <protection locked="0"/>
    </xf>
    <xf numFmtId="0" fontId="29" fillId="6" borderId="0" xfId="0" applyFont="1" applyFill="1" applyBorder="1" applyProtection="1">
      <alignment vertical="center"/>
      <protection locked="0"/>
    </xf>
    <xf numFmtId="49" fontId="29" fillId="0" borderId="80" xfId="0" applyNumberFormat="1" applyFont="1" applyFill="1" applyBorder="1" applyAlignment="1">
      <alignment horizontal="center" vertical="center"/>
    </xf>
    <xf numFmtId="0" fontId="29" fillId="0" borderId="81" xfId="0" applyFont="1" applyBorder="1">
      <alignment vertical="center"/>
    </xf>
    <xf numFmtId="0" fontId="29" fillId="0" borderId="82" xfId="0" applyFont="1" applyBorder="1">
      <alignment vertical="center"/>
    </xf>
    <xf numFmtId="0" fontId="30" fillId="0" borderId="83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29" fillId="0" borderId="84" xfId="0" applyFont="1" applyBorder="1">
      <alignment vertical="center"/>
    </xf>
    <xf numFmtId="49" fontId="29" fillId="0" borderId="83" xfId="0" applyNumberFormat="1" applyFont="1" applyFill="1" applyBorder="1" applyAlignment="1">
      <alignment horizontal="center" vertical="center"/>
    </xf>
    <xf numFmtId="49" fontId="29" fillId="0" borderId="85" xfId="0" applyNumberFormat="1" applyFont="1" applyFill="1" applyBorder="1" applyAlignment="1">
      <alignment horizontal="center" vertical="center"/>
    </xf>
    <xf numFmtId="0" fontId="29" fillId="0" borderId="86" xfId="0" applyFont="1" applyFill="1" applyBorder="1">
      <alignment vertical="center"/>
    </xf>
    <xf numFmtId="0" fontId="30" fillId="0" borderId="83" xfId="0" applyFont="1" applyFill="1" applyBorder="1">
      <alignment vertical="center"/>
    </xf>
    <xf numFmtId="0" fontId="29" fillId="0" borderId="86" xfId="0" applyFont="1" applyBorder="1">
      <alignment vertical="center"/>
    </xf>
    <xf numFmtId="49" fontId="29" fillId="0" borderId="87" xfId="0" applyNumberFormat="1" applyFont="1" applyFill="1" applyBorder="1" applyAlignment="1">
      <alignment horizontal="center" vertical="center"/>
    </xf>
    <xf numFmtId="49" fontId="29" fillId="0" borderId="89" xfId="0" applyNumberFormat="1" applyFont="1" applyFill="1" applyBorder="1" applyAlignment="1">
      <alignment horizontal="center" vertical="center"/>
    </xf>
    <xf numFmtId="0" fontId="29" fillId="0" borderId="90" xfId="0" applyFont="1" applyBorder="1">
      <alignment vertical="center"/>
    </xf>
    <xf numFmtId="49" fontId="29" fillId="0" borderId="83" xfId="0" applyNumberFormat="1" applyFont="1" applyBorder="1" applyAlignment="1">
      <alignment horizontal="center" vertical="center"/>
    </xf>
    <xf numFmtId="0" fontId="29" fillId="6" borderId="0" xfId="0" applyFont="1" applyFill="1" applyBorder="1" applyAlignment="1" applyProtection="1">
      <alignment horizontal="center" vertical="center"/>
      <protection locked="0"/>
    </xf>
    <xf numFmtId="0" fontId="34" fillId="0" borderId="0" xfId="0" applyFont="1" applyBorder="1" applyAlignment="1">
      <alignment vertical="center" wrapText="1"/>
    </xf>
    <xf numFmtId="0" fontId="34" fillId="0" borderId="72" xfId="0" applyFont="1" applyBorder="1" applyAlignment="1">
      <alignment vertical="center" wrapText="1"/>
    </xf>
    <xf numFmtId="0" fontId="29" fillId="0" borderId="73" xfId="0" applyFont="1" applyBorder="1">
      <alignment vertical="center"/>
    </xf>
    <xf numFmtId="0" fontId="29" fillId="0" borderId="84" xfId="0" applyFont="1" applyBorder="1" applyAlignment="1">
      <alignment horizontal="center" vertical="center"/>
    </xf>
    <xf numFmtId="0" fontId="34" fillId="0" borderId="84" xfId="0" applyFont="1" applyBorder="1" applyAlignment="1">
      <alignment vertical="center" wrapText="1"/>
    </xf>
    <xf numFmtId="2" fontId="29" fillId="0" borderId="0" xfId="0" applyNumberFormat="1" applyFont="1">
      <alignment vertical="center"/>
    </xf>
    <xf numFmtId="14" fontId="29" fillId="0" borderId="0" xfId="0" applyNumberFormat="1" applyFont="1" applyBorder="1" applyAlignment="1">
      <alignment horizontal="center" vertical="center"/>
    </xf>
    <xf numFmtId="0" fontId="29" fillId="6" borderId="0" xfId="0" applyFont="1" applyFill="1" applyBorder="1" applyAlignment="1" applyProtection="1">
      <alignment horizontal="center" vertical="center" wrapText="1"/>
      <protection locked="0"/>
    </xf>
    <xf numFmtId="0" fontId="30" fillId="0" borderId="83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right" vertical="center"/>
    </xf>
    <xf numFmtId="0" fontId="29" fillId="6" borderId="72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</xf>
    <xf numFmtId="0" fontId="14" fillId="0" borderId="1" xfId="0" applyFont="1" applyBorder="1" applyProtection="1">
      <alignment vertical="center"/>
    </xf>
    <xf numFmtId="0" fontId="18" fillId="2" borderId="25" xfId="0" applyFont="1" applyFill="1" applyBorder="1" applyAlignment="1" applyProtection="1">
      <alignment horizontal="left" vertical="center"/>
    </xf>
    <xf numFmtId="0" fontId="14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/>
    </xf>
    <xf numFmtId="0" fontId="14" fillId="5" borderId="48" xfId="0" applyFont="1" applyFill="1" applyBorder="1" applyAlignment="1" applyProtection="1">
      <alignment horizontal="center" vertical="center"/>
    </xf>
    <xf numFmtId="0" fontId="0" fillId="0" borderId="11" xfId="0" applyBorder="1" applyProtection="1">
      <alignment vertical="center"/>
    </xf>
    <xf numFmtId="0" fontId="21" fillId="0" borderId="5" xfId="0" applyFont="1" applyBorder="1" applyAlignment="1" applyProtection="1">
      <alignment horizontal="right" vertical="center"/>
    </xf>
    <xf numFmtId="0" fontId="21" fillId="0" borderId="4" xfId="0" applyFont="1" applyBorder="1" applyAlignment="1" applyProtection="1">
      <alignment horizontal="left" vertical="center"/>
    </xf>
    <xf numFmtId="0" fontId="21" fillId="0" borderId="4" xfId="0" applyFont="1" applyBorder="1" applyAlignment="1" applyProtection="1">
      <alignment horizontal="right" vertical="center"/>
    </xf>
    <xf numFmtId="0" fontId="21" fillId="0" borderId="6" xfId="0" applyFont="1" applyBorder="1" applyAlignment="1" applyProtection="1">
      <alignment horizontal="left" vertical="center"/>
    </xf>
    <xf numFmtId="0" fontId="21" fillId="0" borderId="11" xfId="0" applyFont="1" applyBorder="1" applyAlignment="1" applyProtection="1">
      <alignment horizontal="right"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horizontal="right" vertical="center"/>
    </xf>
    <xf numFmtId="0" fontId="21" fillId="0" borderId="2" xfId="0" applyFont="1" applyBorder="1" applyAlignment="1" applyProtection="1">
      <alignment horizontal="left" vertical="center"/>
    </xf>
    <xf numFmtId="0" fontId="21" fillId="0" borderId="7" xfId="0" applyFont="1" applyBorder="1" applyAlignment="1" applyProtection="1">
      <alignment horizontal="right" vertical="center"/>
    </xf>
    <xf numFmtId="0" fontId="21" fillId="0" borderId="8" xfId="0" applyFont="1" applyBorder="1" applyAlignment="1" applyProtection="1">
      <alignment horizontal="left" vertical="center"/>
    </xf>
    <xf numFmtId="0" fontId="21" fillId="0" borderId="8" xfId="0" applyFont="1" applyBorder="1" applyAlignment="1" applyProtection="1">
      <alignment horizontal="right" vertical="center"/>
    </xf>
    <xf numFmtId="0" fontId="21" fillId="0" borderId="9" xfId="0" applyFont="1" applyBorder="1" applyAlignment="1" applyProtection="1">
      <alignment horizontal="left" vertical="center"/>
    </xf>
    <xf numFmtId="0" fontId="14" fillId="5" borderId="14" xfId="0" applyFont="1" applyFill="1" applyBorder="1" applyAlignment="1" applyProtection="1">
      <alignment horizontal="center" vertical="center"/>
    </xf>
    <xf numFmtId="0" fontId="21" fillId="0" borderId="12" xfId="0" applyFont="1" applyBorder="1" applyProtection="1">
      <alignment vertical="center"/>
    </xf>
    <xf numFmtId="0" fontId="21" fillId="0" borderId="17" xfId="0" applyFont="1" applyBorder="1" applyProtection="1">
      <alignment vertical="center"/>
    </xf>
    <xf numFmtId="0" fontId="14" fillId="2" borderId="12" xfId="0" applyFont="1" applyFill="1" applyBorder="1" applyAlignment="1" applyProtection="1">
      <alignment horizontal="center" vertical="center"/>
    </xf>
    <xf numFmtId="180" fontId="14" fillId="0" borderId="50" xfId="0" applyNumberFormat="1" applyFont="1" applyFill="1" applyBorder="1" applyAlignment="1" applyProtection="1">
      <alignment vertical="center"/>
    </xf>
    <xf numFmtId="180" fontId="14" fillId="0" borderId="51" xfId="0" applyNumberFormat="1" applyFont="1" applyFill="1" applyBorder="1" applyAlignment="1" applyProtection="1">
      <alignment vertical="center"/>
    </xf>
    <xf numFmtId="0" fontId="21" fillId="2" borderId="4" xfId="0" applyFont="1" applyFill="1" applyBorder="1" applyProtection="1">
      <alignment vertical="center"/>
    </xf>
    <xf numFmtId="0" fontId="21" fillId="2" borderId="0" xfId="0" applyFont="1" applyFill="1" applyAlignment="1" applyProtection="1">
      <alignment horizontal="left" vertical="center"/>
    </xf>
    <xf numFmtId="0" fontId="0" fillId="0" borderId="6" xfId="0" applyBorder="1" applyProtection="1">
      <alignment vertical="center"/>
    </xf>
    <xf numFmtId="0" fontId="21" fillId="2" borderId="8" xfId="0" applyFont="1" applyFill="1" applyBorder="1" applyProtection="1">
      <alignment vertical="center"/>
    </xf>
    <xf numFmtId="0" fontId="21" fillId="2" borderId="8" xfId="0" applyFont="1" applyFill="1" applyBorder="1" applyAlignment="1" applyProtection="1">
      <alignment horizontal="left" vertical="center"/>
    </xf>
    <xf numFmtId="0" fontId="21" fillId="0" borderId="8" xfId="0" applyFont="1" applyBorder="1" applyAlignment="1" applyProtection="1">
      <alignment horizontal="left" vertical="center" shrinkToFit="1"/>
    </xf>
    <xf numFmtId="0" fontId="21" fillId="2" borderId="9" xfId="0" applyFont="1" applyFill="1" applyBorder="1" applyAlignment="1" applyProtection="1">
      <alignment horizontal="left" vertical="center"/>
    </xf>
    <xf numFmtId="0" fontId="21" fillId="5" borderId="30" xfId="0" applyFont="1" applyFill="1" applyBorder="1" applyAlignment="1" applyProtection="1">
      <alignment horizontal="center" vertical="center"/>
    </xf>
    <xf numFmtId="0" fontId="21" fillId="5" borderId="31" xfId="0" applyFont="1" applyFill="1" applyBorder="1" applyAlignment="1" applyProtection="1">
      <alignment horizontal="center" vertical="center"/>
    </xf>
    <xf numFmtId="0" fontId="21" fillId="0" borderId="39" xfId="0" applyFont="1" applyBorder="1" applyAlignment="1" applyProtection="1">
      <alignment horizontal="center" vertical="center"/>
    </xf>
    <xf numFmtId="0" fontId="21" fillId="0" borderId="29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/>
    </xf>
    <xf numFmtId="0" fontId="14" fillId="0" borderId="44" xfId="0" applyFont="1" applyBorder="1" applyAlignment="1" applyProtection="1">
      <alignment horizontal="center" vertical="center"/>
    </xf>
    <xf numFmtId="0" fontId="0" fillId="0" borderId="44" xfId="0" applyBorder="1" applyProtection="1">
      <alignment vertical="center"/>
    </xf>
    <xf numFmtId="0" fontId="0" fillId="0" borderId="2" xfId="0" applyBorder="1" applyProtection="1">
      <alignment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0" borderId="1" xfId="0" applyFont="1" applyBorder="1" applyProtection="1">
      <alignment vertical="center"/>
    </xf>
    <xf numFmtId="0" fontId="18" fillId="2" borderId="44" xfId="0" applyFont="1" applyFill="1" applyBorder="1" applyAlignment="1" applyProtection="1">
      <alignment horizontal="center" vertical="center"/>
    </xf>
    <xf numFmtId="0" fontId="18" fillId="0" borderId="44" xfId="0" applyFont="1" applyBorder="1" applyProtection="1">
      <alignment vertical="center"/>
    </xf>
    <xf numFmtId="0" fontId="0" fillId="0" borderId="1" xfId="0" applyBorder="1" applyProtection="1">
      <alignment vertical="center"/>
    </xf>
    <xf numFmtId="0" fontId="0" fillId="0" borderId="62" xfId="0" applyBorder="1" applyProtection="1">
      <alignment vertical="center"/>
    </xf>
    <xf numFmtId="0" fontId="11" fillId="2" borderId="44" xfId="0" applyFont="1" applyFill="1" applyBorder="1" applyAlignment="1" applyProtection="1">
      <alignment horizontal="center" vertical="center"/>
    </xf>
    <xf numFmtId="0" fontId="11" fillId="0" borderId="44" xfId="0" applyFont="1" applyBorder="1" applyProtection="1">
      <alignment vertical="center"/>
    </xf>
    <xf numFmtId="0" fontId="11" fillId="2" borderId="64" xfId="0" applyFont="1" applyFill="1" applyBorder="1" applyAlignment="1" applyProtection="1">
      <alignment horizontal="center" vertical="center"/>
    </xf>
    <xf numFmtId="0" fontId="11" fillId="0" borderId="64" xfId="0" applyFont="1" applyBorder="1" applyProtection="1">
      <alignment vertical="center"/>
    </xf>
    <xf numFmtId="0" fontId="14" fillId="0" borderId="64" xfId="0" applyFont="1" applyBorder="1" applyProtection="1">
      <alignment vertical="center"/>
    </xf>
    <xf numFmtId="0" fontId="21" fillId="0" borderId="23" xfId="0" applyFont="1" applyBorder="1" applyAlignment="1" applyProtection="1">
      <alignment horizontal="right" vertical="center"/>
    </xf>
    <xf numFmtId="0" fontId="11" fillId="2" borderId="12" xfId="0" applyFont="1" applyFill="1" applyBorder="1" applyProtection="1">
      <alignment vertical="center"/>
    </xf>
    <xf numFmtId="0" fontId="21" fillId="0" borderId="12" xfId="0" applyFont="1" applyBorder="1" applyAlignment="1" applyProtection="1">
      <alignment horizontal="right" vertical="center"/>
    </xf>
    <xf numFmtId="49" fontId="14" fillId="2" borderId="4" xfId="0" applyNumberFormat="1" applyFont="1" applyFill="1" applyBorder="1" applyAlignment="1" applyProtection="1">
      <alignment horizontal="center" vertical="center"/>
    </xf>
    <xf numFmtId="0" fontId="11" fillId="0" borderId="4" xfId="0" applyFont="1" applyBorder="1" applyProtection="1">
      <alignment vertical="center"/>
    </xf>
    <xf numFmtId="0" fontId="0" fillId="0" borderId="4" xfId="0" applyBorder="1" applyProtection="1">
      <alignment vertical="center"/>
    </xf>
    <xf numFmtId="0" fontId="21" fillId="0" borderId="46" xfId="0" applyFont="1" applyBorder="1" applyAlignment="1" applyProtection="1">
      <alignment horizontal="right" vertical="center"/>
    </xf>
    <xf numFmtId="0" fontId="21" fillId="0" borderId="44" xfId="0" applyFont="1" applyBorder="1" applyProtection="1">
      <alignment vertical="center"/>
    </xf>
    <xf numFmtId="49" fontId="16" fillId="0" borderId="44" xfId="0" applyNumberFormat="1" applyFont="1" applyBorder="1" applyProtection="1">
      <alignment vertical="center"/>
    </xf>
    <xf numFmtId="0" fontId="21" fillId="0" borderId="44" xfId="0" applyFont="1" applyBorder="1" applyAlignment="1" applyProtection="1">
      <alignment horizontal="right" vertical="center"/>
    </xf>
    <xf numFmtId="0" fontId="18" fillId="4" borderId="64" xfId="0" applyFont="1" applyFill="1" applyBorder="1" applyAlignment="1" applyProtection="1">
      <alignment horizontal="center" vertical="center"/>
    </xf>
    <xf numFmtId="0" fontId="18" fillId="4" borderId="64" xfId="0" applyFont="1" applyFill="1" applyBorder="1" applyProtection="1">
      <alignment vertical="center"/>
    </xf>
    <xf numFmtId="0" fontId="0" fillId="0" borderId="66" xfId="0" applyBorder="1" applyProtection="1">
      <alignment vertical="center"/>
    </xf>
    <xf numFmtId="0" fontId="10" fillId="0" borderId="12" xfId="0" applyFont="1" applyBorder="1" applyProtection="1">
      <alignment vertical="center"/>
    </xf>
    <xf numFmtId="0" fontId="10" fillId="0" borderId="13" xfId="0" applyFont="1" applyBorder="1" applyProtection="1">
      <alignment vertical="center"/>
    </xf>
    <xf numFmtId="0" fontId="11" fillId="2" borderId="64" xfId="0" applyFont="1" applyFill="1" applyBorder="1" applyProtection="1">
      <alignment vertical="center"/>
    </xf>
    <xf numFmtId="0" fontId="10" fillId="0" borderId="12" xfId="0" applyFont="1" applyBorder="1" applyAlignment="1" applyProtection="1">
      <alignment vertical="center" shrinkToFit="1"/>
    </xf>
    <xf numFmtId="0" fontId="11" fillId="0" borderId="12" xfId="0" applyFont="1" applyBorder="1" applyAlignment="1" applyProtection="1">
      <alignment vertical="center" shrinkToFit="1"/>
    </xf>
    <xf numFmtId="0" fontId="11" fillId="0" borderId="13" xfId="0" applyFont="1" applyBorder="1" applyAlignment="1" applyProtection="1">
      <alignment vertical="center" shrinkToFit="1"/>
    </xf>
    <xf numFmtId="0" fontId="11" fillId="0" borderId="64" xfId="0" applyFont="1" applyBorder="1" applyAlignment="1" applyProtection="1">
      <alignment vertical="center" shrinkToFit="1"/>
    </xf>
    <xf numFmtId="6" fontId="11" fillId="0" borderId="66" xfId="5" applyFont="1" applyBorder="1" applyAlignment="1" applyProtection="1">
      <alignment vertical="center" shrinkToFit="1"/>
    </xf>
    <xf numFmtId="0" fontId="11" fillId="0" borderId="12" xfId="0" applyFont="1" applyBorder="1" applyProtection="1">
      <alignment vertical="center"/>
    </xf>
    <xf numFmtId="0" fontId="11" fillId="0" borderId="57" xfId="0" applyFont="1" applyBorder="1" applyProtection="1">
      <alignment vertical="center"/>
    </xf>
    <xf numFmtId="0" fontId="11" fillId="0" borderId="66" xfId="0" applyFont="1" applyBorder="1" applyAlignment="1" applyProtection="1">
      <alignment vertical="center" shrinkToFit="1"/>
    </xf>
    <xf numFmtId="0" fontId="11" fillId="5" borderId="48" xfId="0" applyFont="1" applyFill="1" applyBorder="1" applyAlignment="1" applyProtection="1">
      <alignment horizontal="center" vertical="center"/>
    </xf>
    <xf numFmtId="0" fontId="10" fillId="2" borderId="50" xfId="0" applyFont="1" applyFill="1" applyBorder="1" applyProtection="1">
      <alignment vertical="center"/>
    </xf>
    <xf numFmtId="0" fontId="18" fillId="4" borderId="50" xfId="0" applyFont="1" applyFill="1" applyBorder="1" applyProtection="1">
      <alignment vertical="center"/>
    </xf>
    <xf numFmtId="0" fontId="10" fillId="0" borderId="17" xfId="0" applyFont="1" applyBorder="1" applyAlignment="1" applyProtection="1">
      <alignment vertical="center" shrinkToFit="1"/>
    </xf>
    <xf numFmtId="0" fontId="11" fillId="0" borderId="4" xfId="0" applyFont="1" applyBorder="1" applyAlignment="1" applyProtection="1">
      <alignment vertical="center" shrinkToFit="1"/>
    </xf>
    <xf numFmtId="0" fontId="0" fillId="0" borderId="12" xfId="0" applyBorder="1" applyProtection="1">
      <alignment vertical="center"/>
    </xf>
    <xf numFmtId="0" fontId="0" fillId="0" borderId="64" xfId="0" applyBorder="1" applyProtection="1">
      <alignment vertical="center"/>
    </xf>
    <xf numFmtId="0" fontId="0" fillId="0" borderId="69" xfId="0" applyBorder="1" applyProtection="1">
      <alignment vertical="center"/>
    </xf>
    <xf numFmtId="0" fontId="14" fillId="5" borderId="49" xfId="0" applyFont="1" applyFill="1" applyBorder="1" applyAlignment="1" applyProtection="1">
      <alignment horizontal="center" vertical="center"/>
    </xf>
    <xf numFmtId="0" fontId="14" fillId="0" borderId="50" xfId="0" applyFont="1" applyBorder="1" applyProtection="1">
      <alignment vertical="center"/>
    </xf>
    <xf numFmtId="0" fontId="14" fillId="0" borderId="50" xfId="0" applyFont="1" applyBorder="1" applyAlignment="1" applyProtection="1">
      <alignment horizontal="center" vertical="center"/>
    </xf>
    <xf numFmtId="0" fontId="14" fillId="0" borderId="8" xfId="0" applyFont="1" applyBorder="1" applyProtection="1">
      <alignment vertical="center"/>
    </xf>
    <xf numFmtId="0" fontId="0" fillId="0" borderId="9" xfId="0" applyBorder="1" applyProtection="1">
      <alignment vertical="center"/>
    </xf>
    <xf numFmtId="0" fontId="14" fillId="5" borderId="7" xfId="0" applyFont="1" applyFill="1" applyBorder="1" applyAlignment="1" applyProtection="1">
      <alignment horizontal="center" vertical="center" wrapText="1"/>
    </xf>
    <xf numFmtId="0" fontId="21" fillId="0" borderId="49" xfId="0" applyFont="1" applyBorder="1" applyAlignment="1" applyProtection="1">
      <alignment horizontal="right" vertical="center"/>
    </xf>
    <xf numFmtId="0" fontId="21" fillId="0" borderId="50" xfId="0" applyFont="1" applyBorder="1" applyProtection="1">
      <alignment vertical="center"/>
    </xf>
    <xf numFmtId="0" fontId="21" fillId="0" borderId="50" xfId="0" applyFont="1" applyBorder="1" applyAlignment="1" applyProtection="1">
      <alignment horizontal="right" vertical="center"/>
    </xf>
    <xf numFmtId="0" fontId="0" fillId="0" borderId="2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14" fillId="5" borderId="7" xfId="0" applyFont="1" applyFill="1" applyBorder="1" applyAlignment="1" applyProtection="1">
      <alignment horizontal="center" vertical="center"/>
    </xf>
    <xf numFmtId="0" fontId="14" fillId="0" borderId="50" xfId="0" applyFont="1" applyBorder="1" applyAlignment="1" applyProtection="1">
      <alignment horizontal="left" vertical="center"/>
    </xf>
    <xf numFmtId="0" fontId="14" fillId="0" borderId="4" xfId="0" applyFont="1" applyBorder="1" applyAlignment="1" applyProtection="1">
      <alignment horizontal="left" vertical="center"/>
    </xf>
    <xf numFmtId="0" fontId="14" fillId="0" borderId="6" xfId="0" applyFont="1" applyBorder="1" applyAlignment="1" applyProtection="1">
      <alignment horizontal="left" vertical="center"/>
    </xf>
    <xf numFmtId="0" fontId="21" fillId="0" borderId="4" xfId="0" applyFont="1" applyBorder="1" applyProtection="1">
      <alignment vertical="center"/>
    </xf>
    <xf numFmtId="0" fontId="14" fillId="0" borderId="0" xfId="0" applyFont="1" applyAlignment="1" applyProtection="1">
      <alignment horizontal="left" vertical="center"/>
    </xf>
    <xf numFmtId="0" fontId="11" fillId="2" borderId="50" xfId="0" applyFont="1" applyFill="1" applyBorder="1" applyProtection="1">
      <alignment vertical="center"/>
    </xf>
    <xf numFmtId="0" fontId="7" fillId="0" borderId="50" xfId="0" applyFont="1" applyBorder="1" applyProtection="1">
      <alignment vertical="center"/>
    </xf>
    <xf numFmtId="0" fontId="0" fillId="0" borderId="50" xfId="0" applyBorder="1" applyProtection="1">
      <alignment vertical="center"/>
    </xf>
    <xf numFmtId="0" fontId="0" fillId="0" borderId="51" xfId="0" applyBorder="1" applyProtection="1">
      <alignment vertical="center"/>
    </xf>
    <xf numFmtId="0" fontId="11" fillId="2" borderId="53" xfId="0" applyFont="1" applyFill="1" applyBorder="1" applyAlignment="1" applyProtection="1">
      <alignment horizontal="center" vertical="center"/>
    </xf>
    <xf numFmtId="0" fontId="14" fillId="3" borderId="53" xfId="0" applyFont="1" applyFill="1" applyBorder="1" applyAlignment="1" applyProtection="1">
      <alignment horizontal="center" vertical="center"/>
    </xf>
    <xf numFmtId="0" fontId="11" fillId="2" borderId="55" xfId="0" applyFont="1" applyFill="1" applyBorder="1" applyAlignment="1" applyProtection="1">
      <alignment horizontal="center" vertical="center"/>
    </xf>
    <xf numFmtId="0" fontId="14" fillId="0" borderId="11" xfId="0" applyFont="1" applyBorder="1" applyProtection="1">
      <alignment vertical="center"/>
    </xf>
    <xf numFmtId="0" fontId="25" fillId="0" borderId="4" xfId="0" applyFont="1" applyBorder="1" applyProtection="1">
      <alignment vertical="center"/>
    </xf>
    <xf numFmtId="0" fontId="9" fillId="0" borderId="0" xfId="0" applyFont="1" applyProtection="1">
      <alignment vertical="center"/>
    </xf>
    <xf numFmtId="0" fontId="25" fillId="0" borderId="0" xfId="0" applyFont="1" applyProtection="1">
      <alignment vertical="center"/>
    </xf>
    <xf numFmtId="0" fontId="29" fillId="0" borderId="83" xfId="0" applyFont="1" applyBorder="1">
      <alignment vertical="center"/>
    </xf>
    <xf numFmtId="49" fontId="29" fillId="0" borderId="83" xfId="0" applyNumberFormat="1" applyFont="1" applyFill="1" applyBorder="1" applyAlignment="1">
      <alignment horizontal="left" vertical="center"/>
    </xf>
    <xf numFmtId="0" fontId="29" fillId="0" borderId="0" xfId="0" applyFont="1" applyFill="1" applyBorder="1" applyAlignment="1" applyProtection="1">
      <alignment horizontal="center" vertical="center"/>
      <protection locked="0"/>
    </xf>
    <xf numFmtId="0" fontId="29" fillId="0" borderId="0" xfId="0" applyFont="1" applyFill="1" applyBorder="1" applyAlignment="1" applyProtection="1">
      <alignment horizontal="left" vertical="center"/>
      <protection locked="0"/>
    </xf>
    <xf numFmtId="0" fontId="44" fillId="0" borderId="83" xfId="0" applyNumberFormat="1" applyFont="1" applyFill="1" applyBorder="1" applyAlignment="1">
      <alignment horizontal="right" vertical="center"/>
    </xf>
    <xf numFmtId="0" fontId="44" fillId="0" borderId="0" xfId="0" applyNumberFormat="1" applyFont="1" applyFill="1" applyBorder="1" applyAlignment="1">
      <alignment horizontal="right" vertical="center"/>
    </xf>
    <xf numFmtId="0" fontId="41" fillId="0" borderId="0" xfId="0" applyFont="1" applyBorder="1" applyAlignment="1">
      <alignment horizontal="center" vertical="center" wrapText="1"/>
    </xf>
    <xf numFmtId="0" fontId="41" fillId="0" borderId="84" xfId="0" applyFont="1" applyBorder="1" applyAlignment="1">
      <alignment horizontal="center" vertical="center" wrapText="1"/>
    </xf>
    <xf numFmtId="0" fontId="29" fillId="0" borderId="84" xfId="0" applyFont="1" applyFill="1" applyBorder="1" applyAlignment="1">
      <alignment horizontal="center" vertical="center"/>
    </xf>
    <xf numFmtId="0" fontId="31" fillId="0" borderId="0" xfId="0" applyFont="1" applyAlignment="1">
      <alignment horizontal="right" vertical="center"/>
    </xf>
    <xf numFmtId="49" fontId="33" fillId="0" borderId="83" xfId="0" applyNumberFormat="1" applyFont="1" applyFill="1" applyBorder="1" applyAlignment="1">
      <alignment horizontal="center" vertical="center"/>
    </xf>
    <xf numFmtId="0" fontId="45" fillId="0" borderId="83" xfId="0" applyNumberFormat="1" applyFont="1" applyFill="1" applyBorder="1" applyAlignment="1">
      <alignment horizontal="right" vertical="center"/>
    </xf>
    <xf numFmtId="0" fontId="32" fillId="0" borderId="0" xfId="0" applyNumberFormat="1" applyFont="1" applyFill="1" applyBorder="1" applyAlignment="1">
      <alignment horizontal="right" vertical="center"/>
    </xf>
    <xf numFmtId="0" fontId="32" fillId="0" borderId="0" xfId="0" applyFont="1" applyBorder="1" applyAlignment="1">
      <alignment horizontal="right" vertical="center"/>
    </xf>
    <xf numFmtId="0" fontId="32" fillId="0" borderId="83" xfId="0" applyNumberFormat="1" applyFont="1" applyFill="1" applyBorder="1" applyAlignment="1">
      <alignment horizontal="right" vertical="center"/>
    </xf>
    <xf numFmtId="0" fontId="45" fillId="0" borderId="0" xfId="0" applyNumberFormat="1" applyFont="1" applyFill="1" applyBorder="1" applyAlignment="1">
      <alignment horizontal="right" vertical="center"/>
    </xf>
    <xf numFmtId="0" fontId="45" fillId="0" borderId="0" xfId="0" applyFont="1" applyBorder="1" applyAlignment="1">
      <alignment horizontal="right" vertical="center"/>
    </xf>
    <xf numFmtId="49" fontId="29" fillId="0" borderId="85" xfId="0" applyNumberFormat="1" applyFont="1" applyFill="1" applyBorder="1" applyAlignment="1">
      <alignment vertical="top"/>
    </xf>
    <xf numFmtId="49" fontId="29" fillId="0" borderId="78" xfId="0" applyNumberFormat="1" applyFont="1" applyFill="1" applyBorder="1" applyAlignment="1">
      <alignment vertical="top"/>
    </xf>
    <xf numFmtId="49" fontId="29" fillId="0" borderId="86" xfId="0" applyNumberFormat="1" applyFont="1" applyFill="1" applyBorder="1" applyAlignment="1">
      <alignment vertical="top"/>
    </xf>
    <xf numFmtId="49" fontId="29" fillId="0" borderId="80" xfId="0" applyNumberFormat="1" applyFont="1" applyFill="1" applyBorder="1" applyAlignment="1" applyProtection="1">
      <alignment horizontal="center" vertical="center"/>
    </xf>
    <xf numFmtId="0" fontId="29" fillId="0" borderId="81" xfId="0" applyFont="1" applyBorder="1" applyProtection="1">
      <alignment vertical="center"/>
    </xf>
    <xf numFmtId="0" fontId="29" fillId="0" borderId="82" xfId="0" applyFont="1" applyBorder="1" applyProtection="1">
      <alignment vertical="center"/>
    </xf>
    <xf numFmtId="0" fontId="30" fillId="0" borderId="83" xfId="0" applyFont="1" applyFill="1" applyBorder="1" applyAlignment="1" applyProtection="1">
      <alignment vertical="center"/>
    </xf>
    <xf numFmtId="0" fontId="29" fillId="0" borderId="0" xfId="0" applyFont="1" applyBorder="1" applyProtection="1">
      <alignment vertical="center"/>
    </xf>
    <xf numFmtId="0" fontId="29" fillId="0" borderId="84" xfId="0" applyFont="1" applyBorder="1" applyProtection="1">
      <alignment vertical="center"/>
    </xf>
    <xf numFmtId="0" fontId="46" fillId="0" borderId="83" xfId="0" applyNumberFormat="1" applyFont="1" applyFill="1" applyBorder="1" applyAlignment="1">
      <alignment horizontal="center" vertical="top" wrapText="1"/>
    </xf>
    <xf numFmtId="0" fontId="46" fillId="0" borderId="0" xfId="0" applyNumberFormat="1" applyFont="1" applyFill="1" applyBorder="1" applyAlignment="1">
      <alignment horizontal="center" vertical="top" wrapText="1"/>
    </xf>
    <xf numFmtId="0" fontId="46" fillId="0" borderId="84" xfId="0" applyNumberFormat="1" applyFont="1" applyFill="1" applyBorder="1" applyAlignment="1">
      <alignment horizontal="center" vertical="top" wrapText="1"/>
    </xf>
    <xf numFmtId="0" fontId="32" fillId="0" borderId="0" xfId="0" applyFont="1" applyFill="1" applyBorder="1" applyAlignment="1" applyProtection="1">
      <alignment horizontal="left" vertical="center"/>
      <protection locked="0"/>
    </xf>
    <xf numFmtId="180" fontId="29" fillId="6" borderId="0" xfId="0" applyNumberFormat="1" applyFont="1" applyFill="1" applyBorder="1" applyAlignment="1" applyProtection="1">
      <alignment horizontal="center" vertical="center"/>
      <protection locked="0"/>
    </xf>
    <xf numFmtId="0" fontId="29" fillId="6" borderId="0" xfId="0" applyFont="1" applyFill="1" applyBorder="1" applyAlignment="1" applyProtection="1">
      <alignment horizontal="center" vertical="center"/>
      <protection locked="0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left" vertical="top" wrapText="1"/>
    </xf>
    <xf numFmtId="0" fontId="29" fillId="0" borderId="84" xfId="0" applyFont="1" applyBorder="1" applyAlignment="1">
      <alignment horizontal="left" vertical="top" wrapText="1"/>
    </xf>
    <xf numFmtId="179" fontId="29" fillId="6" borderId="0" xfId="0" applyNumberFormat="1" applyFont="1" applyFill="1" applyBorder="1" applyAlignment="1" applyProtection="1">
      <alignment horizontal="center" vertical="center"/>
      <protection locked="0"/>
    </xf>
    <xf numFmtId="0" fontId="41" fillId="0" borderId="0" xfId="0" applyFont="1" applyBorder="1" applyAlignment="1">
      <alignment horizontal="center" vertical="center" wrapText="1"/>
    </xf>
    <xf numFmtId="0" fontId="41" fillId="0" borderId="84" xfId="0" applyFont="1" applyBorder="1" applyAlignment="1">
      <alignment horizontal="center" vertical="center" wrapText="1"/>
    </xf>
    <xf numFmtId="0" fontId="41" fillId="0" borderId="78" xfId="0" applyFont="1" applyBorder="1" applyAlignment="1">
      <alignment horizontal="center" vertical="center" wrapText="1"/>
    </xf>
    <xf numFmtId="0" fontId="41" fillId="0" borderId="86" xfId="0" applyFont="1" applyBorder="1" applyAlignment="1">
      <alignment horizontal="center" vertical="center" wrapText="1"/>
    </xf>
    <xf numFmtId="0" fontId="29" fillId="6" borderId="0" xfId="0" applyFont="1" applyFill="1" applyBorder="1" applyAlignment="1" applyProtection="1">
      <alignment horizontal="left" vertical="center"/>
      <protection locked="0"/>
    </xf>
    <xf numFmtId="1" fontId="29" fillId="6" borderId="49" xfId="0" applyNumberFormat="1" applyFont="1" applyFill="1" applyBorder="1" applyAlignment="1" applyProtection="1">
      <alignment horizontal="center" vertical="center"/>
      <protection locked="0"/>
    </xf>
    <xf numFmtId="1" fontId="29" fillId="6" borderId="51" xfId="0" applyNumberFormat="1" applyFont="1" applyFill="1" applyBorder="1" applyAlignment="1" applyProtection="1">
      <alignment horizontal="center" vertical="center"/>
      <protection locked="0"/>
    </xf>
    <xf numFmtId="2" fontId="29" fillId="0" borderId="0" xfId="0" applyNumberFormat="1" applyFont="1" applyBorder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181" fontId="29" fillId="0" borderId="0" xfId="0" applyNumberFormat="1" applyFont="1" applyAlignment="1">
      <alignment horizontal="center" vertical="center"/>
    </xf>
    <xf numFmtId="49" fontId="29" fillId="6" borderId="0" xfId="0" applyNumberFormat="1" applyFont="1" applyFill="1" applyBorder="1" applyAlignment="1" applyProtection="1">
      <alignment horizontal="center" vertical="center"/>
      <protection locked="0"/>
    </xf>
    <xf numFmtId="49" fontId="29" fillId="0" borderId="83" xfId="0" applyNumberFormat="1" applyFont="1" applyFill="1" applyBorder="1" applyAlignment="1">
      <alignment horizontal="center" vertical="top" wrapText="1"/>
    </xf>
    <xf numFmtId="49" fontId="29" fillId="0" borderId="0" xfId="0" applyNumberFormat="1" applyFont="1" applyFill="1" applyBorder="1" applyAlignment="1">
      <alignment horizontal="center" vertical="top" wrapText="1"/>
    </xf>
    <xf numFmtId="49" fontId="29" fillId="0" borderId="84" xfId="0" applyNumberFormat="1" applyFont="1" applyFill="1" applyBorder="1" applyAlignment="1">
      <alignment horizontal="center" vertical="top" wrapText="1"/>
    </xf>
    <xf numFmtId="0" fontId="46" fillId="0" borderId="83" xfId="0" applyNumberFormat="1" applyFont="1" applyFill="1" applyBorder="1" applyAlignment="1">
      <alignment horizontal="center" vertical="top" wrapText="1"/>
    </xf>
    <xf numFmtId="0" fontId="46" fillId="0" borderId="0" xfId="0" applyNumberFormat="1" applyFont="1" applyFill="1" applyBorder="1" applyAlignment="1">
      <alignment horizontal="center" vertical="top" wrapText="1"/>
    </xf>
    <xf numFmtId="0" fontId="46" fillId="0" borderId="84" xfId="0" applyNumberFormat="1" applyFont="1" applyFill="1" applyBorder="1" applyAlignment="1">
      <alignment horizontal="center" vertical="top" wrapText="1"/>
    </xf>
    <xf numFmtId="0" fontId="29" fillId="6" borderId="0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Border="1" applyAlignment="1">
      <alignment horizontal="right" vertical="center"/>
    </xf>
    <xf numFmtId="0" fontId="29" fillId="6" borderId="0" xfId="0" applyFont="1" applyFill="1" applyBorder="1" applyAlignment="1" applyProtection="1">
      <alignment horizontal="left" vertical="top"/>
      <protection locked="0"/>
    </xf>
    <xf numFmtId="179" fontId="29" fillId="6" borderId="49" xfId="0" applyNumberFormat="1" applyFont="1" applyFill="1" applyBorder="1" applyAlignment="1" applyProtection="1">
      <alignment horizontal="center" vertical="center"/>
    </xf>
    <xf numFmtId="179" fontId="29" fillId="6" borderId="50" xfId="0" applyNumberFormat="1" applyFont="1" applyFill="1" applyBorder="1" applyAlignment="1" applyProtection="1">
      <alignment horizontal="center" vertical="center"/>
    </xf>
    <xf numFmtId="179" fontId="29" fillId="6" borderId="51" xfId="0" applyNumberFormat="1" applyFont="1" applyFill="1" applyBorder="1" applyAlignment="1" applyProtection="1">
      <alignment horizontal="center" vertical="center"/>
    </xf>
    <xf numFmtId="49" fontId="40" fillId="0" borderId="0" xfId="0" applyNumberFormat="1" applyFont="1" applyFill="1" applyAlignment="1" applyProtection="1">
      <alignment horizontal="center" vertical="center"/>
    </xf>
    <xf numFmtId="0" fontId="41" fillId="0" borderId="74" xfId="0" applyFont="1" applyBorder="1" applyAlignment="1">
      <alignment horizontal="center" vertical="center" wrapText="1"/>
    </xf>
    <xf numFmtId="0" fontId="41" fillId="0" borderId="88" xfId="0" applyFont="1" applyBorder="1" applyAlignment="1">
      <alignment horizontal="center" vertical="center" wrapText="1"/>
    </xf>
    <xf numFmtId="179" fontId="29" fillId="6" borderId="0" xfId="0" applyNumberFormat="1" applyFont="1" applyFill="1" applyBorder="1" applyAlignment="1" applyProtection="1">
      <alignment horizontal="left" vertical="center"/>
      <protection locked="0"/>
    </xf>
    <xf numFmtId="180" fontId="29" fillId="6" borderId="0" xfId="0" applyNumberFormat="1" applyFont="1" applyFill="1" applyBorder="1" applyAlignment="1" applyProtection="1">
      <alignment horizontal="left" vertical="center"/>
      <protection locked="0"/>
    </xf>
    <xf numFmtId="0" fontId="28" fillId="0" borderId="4" xfId="0" applyFont="1" applyBorder="1" applyAlignment="1" applyProtection="1">
      <alignment vertical="center"/>
    </xf>
    <xf numFmtId="0" fontId="28" fillId="0" borderId="8" xfId="0" applyFont="1" applyBorder="1" applyAlignment="1" applyProtection="1">
      <alignment vertical="center"/>
    </xf>
    <xf numFmtId="0" fontId="21" fillId="0" borderId="4" xfId="0" applyFont="1" applyBorder="1" applyAlignment="1" applyProtection="1">
      <alignment vertical="center"/>
    </xf>
    <xf numFmtId="0" fontId="28" fillId="0" borderId="6" xfId="0" applyFont="1" applyBorder="1" applyAlignment="1" applyProtection="1">
      <alignment vertical="center"/>
    </xf>
    <xf numFmtId="0" fontId="28" fillId="0" borderId="9" xfId="0" applyFont="1" applyBorder="1" applyAlignment="1" applyProtection="1">
      <alignment vertical="center"/>
    </xf>
    <xf numFmtId="0" fontId="14" fillId="5" borderId="48" xfId="0" applyFont="1" applyFill="1" applyBorder="1" applyAlignment="1" applyProtection="1">
      <alignment horizontal="center" vertical="center"/>
    </xf>
    <xf numFmtId="0" fontId="0" fillId="5" borderId="48" xfId="0" applyFill="1" applyBorder="1" applyAlignment="1" applyProtection="1">
      <alignment horizontal="center" vertical="center"/>
    </xf>
    <xf numFmtId="0" fontId="14" fillId="5" borderId="48" xfId="0" applyFont="1" applyFill="1" applyBorder="1" applyAlignment="1" applyProtection="1">
      <alignment horizontal="center" vertical="center" wrapText="1"/>
    </xf>
    <xf numFmtId="0" fontId="37" fillId="0" borderId="49" xfId="0" applyFont="1" applyBorder="1" applyAlignment="1" applyProtection="1">
      <alignment horizontal="left" vertical="center" wrapText="1"/>
    </xf>
    <xf numFmtId="0" fontId="42" fillId="0" borderId="50" xfId="0" applyFont="1" applyBorder="1" applyAlignment="1" applyProtection="1">
      <alignment horizontal="left" vertical="center" wrapText="1"/>
    </xf>
    <xf numFmtId="0" fontId="42" fillId="0" borderId="51" xfId="0" applyFont="1" applyBorder="1" applyAlignment="1" applyProtection="1">
      <alignment horizontal="left" vertical="center" wrapText="1"/>
    </xf>
    <xf numFmtId="0" fontId="21" fillId="0" borderId="5" xfId="0" applyFont="1" applyBorder="1" applyAlignment="1" applyProtection="1">
      <alignment horizontal="center" vertical="center"/>
    </xf>
    <xf numFmtId="0" fontId="27" fillId="0" borderId="7" xfId="0" applyFont="1" applyBorder="1" applyAlignment="1" applyProtection="1">
      <alignment vertical="center"/>
    </xf>
    <xf numFmtId="0" fontId="25" fillId="5" borderId="15" xfId="0" applyFont="1" applyFill="1" applyBorder="1" applyAlignment="1" applyProtection="1">
      <alignment horizontal="center" vertical="center"/>
    </xf>
    <xf numFmtId="0" fontId="0" fillId="5" borderId="15" xfId="0" applyFill="1" applyBorder="1" applyAlignment="1" applyProtection="1">
      <alignment horizontal="center" vertical="center"/>
    </xf>
    <xf numFmtId="0" fontId="25" fillId="3" borderId="54" xfId="0" applyFont="1" applyFill="1" applyBorder="1" applyAlignment="1" applyProtection="1">
      <alignment horizontal="center" vertical="center"/>
    </xf>
    <xf numFmtId="0" fontId="0" fillId="3" borderId="54" xfId="0" applyFill="1" applyBorder="1" applyAlignment="1" applyProtection="1">
      <alignment horizontal="center" vertical="center"/>
    </xf>
    <xf numFmtId="0" fontId="25" fillId="5" borderId="14" xfId="0" applyFont="1" applyFill="1" applyBorder="1" applyAlignment="1" applyProtection="1">
      <alignment horizontal="center" vertical="center"/>
    </xf>
    <xf numFmtId="0" fontId="0" fillId="5" borderId="14" xfId="0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/>
    </xf>
    <xf numFmtId="0" fontId="26" fillId="5" borderId="49" xfId="0" applyFont="1" applyFill="1" applyBorder="1" applyAlignment="1" applyProtection="1">
      <alignment horizontal="center" vertical="center"/>
    </xf>
    <xf numFmtId="0" fontId="0" fillId="5" borderId="50" xfId="0" applyFill="1" applyBorder="1" applyAlignment="1" applyProtection="1">
      <alignment horizontal="center" vertical="center"/>
    </xf>
    <xf numFmtId="0" fontId="0" fillId="5" borderId="51" xfId="0" applyFill="1" applyBorder="1" applyAlignment="1" applyProtection="1">
      <alignment horizontal="center" vertical="center"/>
    </xf>
    <xf numFmtId="0" fontId="14" fillId="3" borderId="55" xfId="0" applyFont="1" applyFill="1" applyBorder="1" applyAlignment="1" applyProtection="1">
      <alignment horizontal="center" vertical="center"/>
    </xf>
    <xf numFmtId="0" fontId="14" fillId="3" borderId="56" xfId="0" applyFont="1" applyFill="1" applyBorder="1" applyAlignment="1" applyProtection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</xf>
    <xf numFmtId="0" fontId="14" fillId="5" borderId="14" xfId="0" applyFont="1" applyFill="1" applyBorder="1" applyAlignment="1" applyProtection="1">
      <alignment horizontal="center" vertical="center"/>
    </xf>
    <xf numFmtId="0" fontId="11" fillId="3" borderId="54" xfId="0" applyFont="1" applyFill="1" applyBorder="1" applyAlignment="1" applyProtection="1">
      <alignment horizontal="center" vertical="center"/>
    </xf>
    <xf numFmtId="0" fontId="11" fillId="3" borderId="56" xfId="0" applyFont="1" applyFill="1" applyBorder="1" applyAlignment="1" applyProtection="1">
      <alignment horizontal="center" vertical="center"/>
    </xf>
    <xf numFmtId="0" fontId="25" fillId="3" borderId="53" xfId="0" applyFont="1" applyFill="1" applyBorder="1" applyAlignment="1" applyProtection="1">
      <alignment horizontal="center" vertical="center"/>
    </xf>
    <xf numFmtId="0" fontId="25" fillId="3" borderId="55" xfId="0" applyFont="1" applyFill="1" applyBorder="1" applyAlignment="1" applyProtection="1">
      <alignment horizontal="center" vertical="center"/>
    </xf>
    <xf numFmtId="0" fontId="0" fillId="5" borderId="48" xfId="0" applyFill="1" applyBorder="1" applyAlignment="1" applyProtection="1">
      <alignment vertical="center"/>
    </xf>
    <xf numFmtId="0" fontId="11" fillId="2" borderId="50" xfId="0" applyFont="1" applyFill="1" applyBorder="1" applyAlignment="1" applyProtection="1">
      <alignment horizontal="center" vertical="center"/>
    </xf>
    <xf numFmtId="180" fontId="40" fillId="3" borderId="49" xfId="0" applyNumberFormat="1" applyFont="1" applyFill="1" applyBorder="1" applyAlignment="1" applyProtection="1">
      <alignment horizontal="center" vertical="center"/>
    </xf>
    <xf numFmtId="180" fontId="40" fillId="3" borderId="50" xfId="0" applyNumberFormat="1" applyFont="1" applyFill="1" applyBorder="1" applyAlignment="1" applyProtection="1">
      <alignment horizontal="center" vertical="center"/>
    </xf>
    <xf numFmtId="0" fontId="14" fillId="5" borderId="15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25" fillId="5" borderId="0" xfId="0" applyFont="1" applyFill="1" applyBorder="1" applyAlignment="1" applyProtection="1">
      <alignment horizontal="center" vertical="center"/>
    </xf>
    <xf numFmtId="0" fontId="25" fillId="5" borderId="2" xfId="0" applyFont="1" applyFill="1" applyBorder="1" applyAlignment="1" applyProtection="1">
      <alignment horizontal="center" vertical="center"/>
    </xf>
    <xf numFmtId="0" fontId="14" fillId="5" borderId="15" xfId="0" applyFont="1" applyFill="1" applyBorder="1" applyAlignment="1" applyProtection="1">
      <alignment horizontal="center" vertical="center" wrapText="1"/>
    </xf>
    <xf numFmtId="0" fontId="19" fillId="5" borderId="64" xfId="0" applyFont="1" applyFill="1" applyBorder="1" applyAlignment="1" applyProtection="1">
      <alignment horizontal="center" vertical="center" wrapText="1"/>
    </xf>
    <xf numFmtId="176" fontId="36" fillId="3" borderId="65" xfId="0" applyNumberFormat="1" applyFont="1" applyFill="1" applyBorder="1" applyAlignment="1" applyProtection="1">
      <alignment horizontal="center" vertical="center"/>
    </xf>
    <xf numFmtId="176" fontId="36" fillId="3" borderId="64" xfId="0" applyNumberFormat="1" applyFont="1" applyFill="1" applyBorder="1" applyAlignment="1" applyProtection="1">
      <alignment horizontal="center" vertical="center"/>
    </xf>
    <xf numFmtId="0" fontId="36" fillId="3" borderId="64" xfId="0" applyFont="1" applyFill="1" applyBorder="1" applyAlignment="1" applyProtection="1">
      <alignment horizontal="center" vertical="center"/>
    </xf>
    <xf numFmtId="0" fontId="11" fillId="2" borderId="64" xfId="0" applyFont="1" applyFill="1" applyBorder="1" applyAlignment="1" applyProtection="1">
      <alignment horizontal="center" vertical="center"/>
    </xf>
    <xf numFmtId="0" fontId="11" fillId="5" borderId="49" xfId="0" applyFont="1" applyFill="1" applyBorder="1" applyAlignment="1" applyProtection="1">
      <alignment horizontal="center" vertical="center"/>
    </xf>
    <xf numFmtId="0" fontId="11" fillId="5" borderId="50" xfId="0" applyFont="1" applyFill="1" applyBorder="1" applyAlignment="1" applyProtection="1">
      <alignment horizontal="center" vertical="center"/>
    </xf>
    <xf numFmtId="0" fontId="11" fillId="5" borderId="51" xfId="0" applyFont="1" applyFill="1" applyBorder="1" applyAlignment="1" applyProtection="1">
      <alignment horizontal="center" vertical="center"/>
    </xf>
    <xf numFmtId="0" fontId="18" fillId="4" borderId="50" xfId="0" applyFont="1" applyFill="1" applyBorder="1" applyAlignment="1" applyProtection="1">
      <alignment horizontal="center" vertical="center"/>
    </xf>
    <xf numFmtId="0" fontId="18" fillId="4" borderId="51" xfId="0" applyFont="1" applyFill="1" applyBorder="1" applyAlignment="1" applyProtection="1">
      <alignment horizontal="center" vertical="center"/>
    </xf>
    <xf numFmtId="0" fontId="0" fillId="0" borderId="64" xfId="0" applyBorder="1" applyAlignment="1" applyProtection="1">
      <alignment vertical="center"/>
    </xf>
    <xf numFmtId="0" fontId="0" fillId="0" borderId="66" xfId="0" applyBorder="1" applyAlignment="1" applyProtection="1">
      <alignment vertical="center"/>
    </xf>
    <xf numFmtId="0" fontId="11" fillId="5" borderId="14" xfId="0" applyFont="1" applyFill="1" applyBorder="1" applyAlignment="1" applyProtection="1">
      <alignment horizontal="center" vertical="center"/>
    </xf>
    <xf numFmtId="0" fontId="11" fillId="5" borderId="16" xfId="0" applyFont="1" applyFill="1" applyBorder="1" applyAlignment="1" applyProtection="1">
      <alignment horizontal="center" vertical="center"/>
    </xf>
    <xf numFmtId="0" fontId="11" fillId="5" borderId="5" xfId="0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0" fontId="11" fillId="5" borderId="6" xfId="0" applyFont="1" applyFill="1" applyBorder="1" applyAlignment="1" applyProtection="1">
      <alignment horizontal="center" vertical="center" wrapText="1"/>
    </xf>
    <xf numFmtId="0" fontId="11" fillId="5" borderId="7" xfId="0" applyFont="1" applyFill="1" applyBorder="1" applyAlignment="1" applyProtection="1">
      <alignment horizontal="center" vertical="center" wrapText="1"/>
    </xf>
    <xf numFmtId="0" fontId="11" fillId="5" borderId="8" xfId="0" applyFont="1" applyFill="1" applyBorder="1" applyAlignment="1" applyProtection="1">
      <alignment horizontal="center" vertical="center" wrapText="1"/>
    </xf>
    <xf numFmtId="0" fontId="11" fillId="5" borderId="9" xfId="0" applyFont="1" applyFill="1" applyBorder="1" applyAlignment="1" applyProtection="1">
      <alignment horizontal="center" vertical="center" wrapText="1"/>
    </xf>
    <xf numFmtId="0" fontId="11" fillId="5" borderId="3" xfId="0" applyFont="1" applyFill="1" applyBorder="1" applyAlignment="1" applyProtection="1">
      <alignment horizontal="center" vertical="center" shrinkToFit="1"/>
    </xf>
    <xf numFmtId="0" fontId="11" fillId="5" borderId="10" xfId="0" applyFont="1" applyFill="1" applyBorder="1" applyAlignment="1" applyProtection="1">
      <alignment horizontal="center" vertical="center" shrinkToFit="1"/>
    </xf>
    <xf numFmtId="180" fontId="36" fillId="3" borderId="50" xfId="0" applyNumberFormat="1" applyFont="1" applyFill="1" applyBorder="1" applyAlignment="1" applyProtection="1">
      <alignment horizontal="center" vertical="center"/>
    </xf>
    <xf numFmtId="180" fontId="40" fillId="3" borderId="23" xfId="0" applyNumberFormat="1" applyFont="1" applyFill="1" applyBorder="1" applyAlignment="1" applyProtection="1">
      <alignment horizontal="center" vertical="center" shrinkToFit="1"/>
    </xf>
    <xf numFmtId="180" fontId="40" fillId="3" borderId="12" xfId="0" applyNumberFormat="1" applyFont="1" applyFill="1" applyBorder="1" applyAlignment="1" applyProtection="1">
      <alignment horizontal="center" vertical="center" shrinkToFit="1"/>
    </xf>
    <xf numFmtId="0" fontId="0" fillId="5" borderId="16" xfId="0" applyFill="1" applyBorder="1" applyAlignment="1" applyProtection="1">
      <alignment horizontal="center" vertical="center"/>
    </xf>
    <xf numFmtId="0" fontId="0" fillId="5" borderId="7" xfId="0" applyFill="1" applyBorder="1" applyAlignment="1" applyProtection="1">
      <alignment horizontal="center" vertical="center" wrapText="1"/>
    </xf>
    <xf numFmtId="0" fontId="0" fillId="5" borderId="8" xfId="0" applyFill="1" applyBorder="1" applyAlignment="1" applyProtection="1">
      <alignment horizontal="center" vertical="center" wrapText="1"/>
    </xf>
    <xf numFmtId="0" fontId="0" fillId="5" borderId="9" xfId="0" applyFill="1" applyBorder="1" applyAlignment="1" applyProtection="1">
      <alignment horizontal="center" vertical="center" wrapText="1"/>
    </xf>
    <xf numFmtId="0" fontId="11" fillId="5" borderId="23" xfId="0" applyFont="1" applyFill="1" applyBorder="1" applyAlignment="1" applyProtection="1">
      <alignment horizontal="center" vertical="center"/>
    </xf>
    <xf numFmtId="0" fontId="0" fillId="5" borderId="17" xfId="0" applyFill="1" applyBorder="1" applyAlignment="1" applyProtection="1">
      <alignment horizontal="center" vertical="center"/>
    </xf>
    <xf numFmtId="0" fontId="11" fillId="5" borderId="63" xfId="0" applyFont="1" applyFill="1" applyBorder="1" applyAlignment="1" applyProtection="1">
      <alignment horizontal="center" vertical="center" shrinkToFit="1"/>
    </xf>
    <xf numFmtId="0" fontId="11" fillId="5" borderId="67" xfId="0" applyFont="1" applyFill="1" applyBorder="1" applyAlignment="1" applyProtection="1">
      <alignment horizontal="center" vertical="center" shrinkToFit="1"/>
    </xf>
    <xf numFmtId="180" fontId="40" fillId="3" borderId="76" xfId="0" applyNumberFormat="1" applyFont="1" applyFill="1" applyBorder="1" applyAlignment="1" applyProtection="1">
      <alignment horizontal="center" vertical="center" shrinkToFit="1"/>
    </xf>
    <xf numFmtId="180" fontId="40" fillId="3" borderId="77" xfId="0" applyNumberFormat="1" applyFont="1" applyFill="1" applyBorder="1" applyAlignment="1" applyProtection="1">
      <alignment horizontal="center" vertical="center" shrinkToFit="1"/>
    </xf>
    <xf numFmtId="0" fontId="11" fillId="5" borderId="63" xfId="0" applyFont="1" applyFill="1" applyBorder="1" applyAlignment="1" applyProtection="1">
      <alignment horizontal="center" vertical="center"/>
    </xf>
    <xf numFmtId="0" fontId="11" fillId="5" borderId="67" xfId="0" applyFont="1" applyFill="1" applyBorder="1" applyAlignment="1" applyProtection="1">
      <alignment horizontal="center" vertical="center"/>
    </xf>
    <xf numFmtId="0" fontId="11" fillId="2" borderId="67" xfId="0" applyFont="1" applyFill="1" applyBorder="1" applyAlignment="1" applyProtection="1">
      <alignment horizontal="center" vertical="center"/>
    </xf>
    <xf numFmtId="178" fontId="40" fillId="3" borderId="68" xfId="0" applyNumberFormat="1" applyFont="1" applyFill="1" applyBorder="1" applyAlignment="1" applyProtection="1">
      <alignment horizontal="center" vertical="center" shrinkToFit="1"/>
    </xf>
    <xf numFmtId="178" fontId="40" fillId="3" borderId="64" xfId="0" applyNumberFormat="1" applyFont="1" applyFill="1" applyBorder="1" applyAlignment="1" applyProtection="1">
      <alignment horizontal="center" vertical="center" shrinkToFit="1"/>
    </xf>
    <xf numFmtId="0" fontId="11" fillId="2" borderId="66" xfId="0" applyFont="1" applyFill="1" applyBorder="1" applyAlignment="1" applyProtection="1">
      <alignment horizontal="center" vertical="center"/>
    </xf>
    <xf numFmtId="0" fontId="40" fillId="3" borderId="63" xfId="0" applyFont="1" applyFill="1" applyBorder="1" applyAlignment="1" applyProtection="1">
      <alignment horizontal="center" vertical="center"/>
    </xf>
    <xf numFmtId="0" fontId="40" fillId="3" borderId="64" xfId="0" applyFont="1" applyFill="1" applyBorder="1" applyAlignment="1" applyProtection="1">
      <alignment horizontal="center" vertical="center"/>
    </xf>
    <xf numFmtId="0" fontId="11" fillId="5" borderId="15" xfId="0" applyFont="1" applyFill="1" applyBorder="1" applyAlignment="1" applyProtection="1">
      <alignment horizontal="center" vertical="center"/>
    </xf>
    <xf numFmtId="0" fontId="11" fillId="5" borderId="11" xfId="0" applyFont="1" applyFill="1" applyBorder="1" applyAlignment="1" applyProtection="1">
      <alignment horizontal="center" vertical="center" wrapText="1"/>
    </xf>
    <xf numFmtId="0" fontId="11" fillId="5" borderId="0" xfId="0" applyFont="1" applyFill="1" applyAlignment="1" applyProtection="1">
      <alignment horizontal="center" vertical="center" wrapText="1"/>
    </xf>
    <xf numFmtId="0" fontId="11" fillId="5" borderId="2" xfId="0" applyFont="1" applyFill="1" applyBorder="1" applyAlignment="1" applyProtection="1">
      <alignment horizontal="center" vertical="center" wrapText="1"/>
    </xf>
    <xf numFmtId="0" fontId="11" fillId="5" borderId="12" xfId="0" applyFont="1" applyFill="1" applyBorder="1" applyAlignment="1" applyProtection="1">
      <alignment horizontal="center" vertical="center"/>
    </xf>
    <xf numFmtId="0" fontId="11" fillId="5" borderId="17" xfId="0" applyFont="1" applyFill="1" applyBorder="1" applyAlignment="1" applyProtection="1">
      <alignment horizontal="center" vertical="center"/>
    </xf>
    <xf numFmtId="179" fontId="30" fillId="3" borderId="76" xfId="0" applyNumberFormat="1" applyFont="1" applyFill="1" applyBorder="1" applyAlignment="1" applyProtection="1">
      <alignment horizontal="center" vertical="center"/>
    </xf>
    <xf numFmtId="179" fontId="30" fillId="3" borderId="77" xfId="0" applyNumberFormat="1" applyFont="1" applyFill="1" applyBorder="1" applyAlignment="1" applyProtection="1">
      <alignment horizontal="center" vertical="center"/>
    </xf>
    <xf numFmtId="0" fontId="11" fillId="5" borderId="22" xfId="0" applyFont="1" applyFill="1" applyBorder="1" applyAlignment="1" applyProtection="1">
      <alignment horizontal="center" vertical="center"/>
    </xf>
    <xf numFmtId="0" fontId="14" fillId="5" borderId="61" xfId="0" applyFont="1" applyFill="1" applyBorder="1" applyAlignment="1" applyProtection="1">
      <alignment horizontal="center" vertical="center"/>
    </xf>
    <xf numFmtId="0" fontId="14" fillId="5" borderId="44" xfId="0" applyFont="1" applyFill="1" applyBorder="1" applyAlignment="1" applyProtection="1">
      <alignment horizontal="center" vertical="center"/>
    </xf>
    <xf numFmtId="176" fontId="40" fillId="3" borderId="44" xfId="0" applyNumberFormat="1" applyFont="1" applyFill="1" applyBorder="1" applyAlignment="1" applyProtection="1">
      <alignment horizontal="center" vertical="center"/>
    </xf>
    <xf numFmtId="177" fontId="38" fillId="3" borderId="23" xfId="0" applyNumberFormat="1" applyFont="1" applyFill="1" applyBorder="1" applyAlignment="1" applyProtection="1">
      <alignment horizontal="left" vertical="center"/>
    </xf>
    <xf numFmtId="177" fontId="38" fillId="3" borderId="12" xfId="0" applyNumberFormat="1" applyFont="1" applyFill="1" applyBorder="1" applyAlignment="1" applyProtection="1">
      <alignment horizontal="left" vertical="center"/>
    </xf>
    <xf numFmtId="177" fontId="38" fillId="3" borderId="13" xfId="0" applyNumberFormat="1" applyFont="1" applyFill="1" applyBorder="1" applyAlignment="1" applyProtection="1">
      <alignment horizontal="left" vertical="center"/>
    </xf>
    <xf numFmtId="0" fontId="38" fillId="3" borderId="23" xfId="0" applyFont="1" applyFill="1" applyBorder="1" applyAlignment="1" applyProtection="1">
      <alignment horizontal="left" vertical="center"/>
    </xf>
    <xf numFmtId="0" fontId="38" fillId="3" borderId="12" xfId="0" applyFont="1" applyFill="1" applyBorder="1" applyAlignment="1" applyProtection="1">
      <alignment horizontal="left" vertical="center"/>
    </xf>
    <xf numFmtId="0" fontId="38" fillId="3" borderId="13" xfId="0" applyFont="1" applyFill="1" applyBorder="1" applyAlignment="1" applyProtection="1">
      <alignment horizontal="left" vertical="center"/>
    </xf>
    <xf numFmtId="0" fontId="11" fillId="2" borderId="63" xfId="0" applyFont="1" applyFill="1" applyBorder="1" applyAlignment="1" applyProtection="1">
      <alignment horizontal="center" vertical="center" wrapText="1"/>
    </xf>
    <xf numFmtId="0" fontId="11" fillId="2" borderId="64" xfId="0" applyFont="1" applyFill="1" applyBorder="1" applyAlignment="1" applyProtection="1">
      <alignment horizontal="center" vertical="center" wrapText="1"/>
    </xf>
    <xf numFmtId="176" fontId="40" fillId="3" borderId="8" xfId="0" applyNumberFormat="1" applyFont="1" applyFill="1" applyBorder="1" applyAlignment="1" applyProtection="1">
      <alignment horizontal="center" vertical="center"/>
    </xf>
    <xf numFmtId="0" fontId="11" fillId="0" borderId="64" xfId="0" applyFont="1" applyBorder="1" applyAlignment="1" applyProtection="1">
      <alignment horizontal="center" vertical="center"/>
    </xf>
    <xf numFmtId="0" fontId="11" fillId="2" borderId="47" xfId="0" applyFont="1" applyFill="1" applyBorder="1" applyAlignment="1" applyProtection="1">
      <alignment horizontal="center" vertical="center" wrapText="1"/>
    </xf>
    <xf numFmtId="0" fontId="11" fillId="2" borderId="18" xfId="0" applyFont="1" applyFill="1" applyBorder="1" applyAlignment="1" applyProtection="1">
      <alignment horizontal="center" vertical="center" wrapText="1"/>
    </xf>
    <xf numFmtId="0" fontId="40" fillId="3" borderId="44" xfId="0" applyFont="1" applyFill="1" applyBorder="1" applyAlignment="1" applyProtection="1">
      <alignment horizontal="center" vertical="center"/>
    </xf>
    <xf numFmtId="0" fontId="40" fillId="3" borderId="1" xfId="0" applyFont="1" applyFill="1" applyBorder="1" applyAlignment="1" applyProtection="1">
      <alignment horizontal="center" vertical="center"/>
    </xf>
    <xf numFmtId="0" fontId="14" fillId="5" borderId="16" xfId="0" applyFont="1" applyFill="1" applyBorder="1" applyAlignment="1" applyProtection="1">
      <alignment horizontal="center" vertical="center"/>
    </xf>
    <xf numFmtId="0" fontId="14" fillId="5" borderId="5" xfId="0" applyFont="1" applyFill="1" applyBorder="1" applyAlignment="1" applyProtection="1">
      <alignment horizontal="center" vertical="center"/>
    </xf>
    <xf numFmtId="0" fontId="14" fillId="5" borderId="4" xfId="0" applyFont="1" applyFill="1" applyBorder="1" applyAlignment="1" applyProtection="1">
      <alignment horizontal="center" vertical="center"/>
    </xf>
    <xf numFmtId="0" fontId="14" fillId="5" borderId="6" xfId="0" applyFont="1" applyFill="1" applyBorder="1" applyAlignment="1" applyProtection="1">
      <alignment horizontal="center" vertical="center"/>
    </xf>
    <xf numFmtId="0" fontId="14" fillId="5" borderId="7" xfId="0" applyFont="1" applyFill="1" applyBorder="1" applyAlignment="1" applyProtection="1">
      <alignment horizontal="center" vertical="center"/>
    </xf>
    <xf numFmtId="0" fontId="14" fillId="5" borderId="8" xfId="0" applyFont="1" applyFill="1" applyBorder="1" applyAlignment="1" applyProtection="1">
      <alignment horizontal="center" vertical="center"/>
    </xf>
    <xf numFmtId="0" fontId="14" fillId="5" borderId="9" xfId="0" applyFont="1" applyFill="1" applyBorder="1" applyAlignment="1" applyProtection="1">
      <alignment horizontal="center" vertical="center"/>
    </xf>
    <xf numFmtId="0" fontId="21" fillId="5" borderId="31" xfId="0" applyFont="1" applyFill="1" applyBorder="1" applyAlignment="1" applyProtection="1">
      <alignment horizontal="center" vertical="center"/>
    </xf>
    <xf numFmtId="0" fontId="21" fillId="5" borderId="38" xfId="0" applyFont="1" applyFill="1" applyBorder="1" applyAlignment="1" applyProtection="1">
      <alignment horizontal="center" vertical="center"/>
    </xf>
    <xf numFmtId="0" fontId="19" fillId="5" borderId="33" xfId="0" applyFont="1" applyFill="1" applyBorder="1" applyAlignment="1" applyProtection="1">
      <alignment horizontal="center" vertical="center" wrapText="1"/>
    </xf>
    <xf numFmtId="0" fontId="19" fillId="5" borderId="34" xfId="0" applyFont="1" applyFill="1" applyBorder="1" applyAlignment="1" applyProtection="1">
      <alignment horizontal="center" vertical="center" wrapText="1"/>
    </xf>
    <xf numFmtId="0" fontId="19" fillId="5" borderId="35" xfId="0" applyFont="1" applyFill="1" applyBorder="1" applyAlignment="1" applyProtection="1">
      <alignment horizontal="center" vertical="center" wrapText="1"/>
    </xf>
    <xf numFmtId="0" fontId="19" fillId="5" borderId="36" xfId="0" applyFont="1" applyFill="1" applyBorder="1" applyAlignment="1" applyProtection="1">
      <alignment horizontal="center" vertical="center" wrapText="1"/>
    </xf>
    <xf numFmtId="0" fontId="18" fillId="0" borderId="37" xfId="0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center" vertical="center"/>
    </xf>
    <xf numFmtId="0" fontId="18" fillId="0" borderId="32" xfId="0" applyFont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 vertical="center"/>
    </xf>
    <xf numFmtId="1" fontId="36" fillId="3" borderId="4" xfId="0" applyNumberFormat="1" applyFont="1" applyFill="1" applyBorder="1" applyAlignment="1" applyProtection="1">
      <alignment horizontal="center" vertical="center" shrinkToFit="1"/>
    </xf>
    <xf numFmtId="1" fontId="36" fillId="3" borderId="1" xfId="0" applyNumberFormat="1" applyFont="1" applyFill="1" applyBorder="1" applyAlignment="1" applyProtection="1">
      <alignment horizontal="center" vertical="center" shrinkToFit="1"/>
    </xf>
    <xf numFmtId="0" fontId="21" fillId="0" borderId="29" xfId="0" applyFont="1" applyBorder="1" applyAlignment="1" applyProtection="1">
      <alignment horizontal="center" vertical="center"/>
    </xf>
    <xf numFmtId="0" fontId="21" fillId="0" borderId="40" xfId="0" applyFont="1" applyBorder="1" applyAlignment="1" applyProtection="1">
      <alignment horizontal="center" vertical="center"/>
    </xf>
    <xf numFmtId="0" fontId="14" fillId="5" borderId="45" xfId="0" applyFont="1" applyFill="1" applyBorder="1" applyAlignment="1" applyProtection="1">
      <alignment horizontal="center" vertical="center"/>
    </xf>
    <xf numFmtId="0" fontId="11" fillId="0" borderId="46" xfId="0" applyFont="1" applyBorder="1" applyAlignment="1" applyProtection="1">
      <alignment horizontal="center" vertical="center"/>
    </xf>
    <xf numFmtId="0" fontId="11" fillId="0" borderId="44" xfId="0" applyFont="1" applyBorder="1" applyAlignment="1" applyProtection="1">
      <alignment horizontal="center" vertical="center"/>
    </xf>
    <xf numFmtId="0" fontId="38" fillId="3" borderId="44" xfId="0" applyFont="1" applyFill="1" applyBorder="1" applyAlignment="1" applyProtection="1">
      <alignment horizontal="center" vertical="center"/>
    </xf>
    <xf numFmtId="0" fontId="38" fillId="3" borderId="1" xfId="0" applyFont="1" applyFill="1" applyBorder="1" applyAlignment="1" applyProtection="1">
      <alignment horizontal="center" vertical="center"/>
    </xf>
    <xf numFmtId="0" fontId="14" fillId="5" borderId="24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 wrapText="1"/>
    </xf>
    <xf numFmtId="0" fontId="11" fillId="2" borderId="0" xfId="0" applyFont="1" applyFill="1" applyAlignment="1" applyProtection="1">
      <alignment horizontal="center" vertical="center" wrapText="1"/>
    </xf>
    <xf numFmtId="0" fontId="40" fillId="3" borderId="0" xfId="0" applyFont="1" applyFill="1" applyAlignment="1" applyProtection="1">
      <alignment horizontal="center" vertical="center"/>
    </xf>
    <xf numFmtId="0" fontId="36" fillId="3" borderId="44" xfId="0" applyFont="1" applyFill="1" applyBorder="1" applyAlignment="1" applyProtection="1">
      <alignment horizontal="center" vertical="center"/>
    </xf>
    <xf numFmtId="0" fontId="14" fillId="5" borderId="5" xfId="0" applyFont="1" applyFill="1" applyBorder="1" applyAlignment="1" applyProtection="1">
      <alignment horizontal="center" vertical="center" wrapText="1" shrinkToFit="1"/>
    </xf>
    <xf numFmtId="0" fontId="14" fillId="5" borderId="4" xfId="0" applyFont="1" applyFill="1" applyBorder="1" applyAlignment="1" applyProtection="1">
      <alignment horizontal="center" vertical="center" wrapText="1" shrinkToFit="1"/>
    </xf>
    <xf numFmtId="0" fontId="14" fillId="5" borderId="6" xfId="0" applyFont="1" applyFill="1" applyBorder="1" applyAlignment="1" applyProtection="1">
      <alignment horizontal="center" vertical="center" wrapText="1" shrinkToFit="1"/>
    </xf>
    <xf numFmtId="0" fontId="14" fillId="5" borderId="11" xfId="0" applyFont="1" applyFill="1" applyBorder="1" applyAlignment="1" applyProtection="1">
      <alignment horizontal="center" vertical="center" wrapText="1" shrinkToFit="1"/>
    </xf>
    <xf numFmtId="0" fontId="14" fillId="5" borderId="0" xfId="0" applyFont="1" applyFill="1" applyAlignment="1" applyProtection="1">
      <alignment horizontal="center" vertical="center" wrapText="1" shrinkToFit="1"/>
    </xf>
    <xf numFmtId="0" fontId="14" fillId="5" borderId="2" xfId="0" applyFont="1" applyFill="1" applyBorder="1" applyAlignment="1" applyProtection="1">
      <alignment horizontal="center" vertical="center" wrapText="1" shrinkToFit="1"/>
    </xf>
    <xf numFmtId="0" fontId="14" fillId="5" borderId="7" xfId="0" applyFont="1" applyFill="1" applyBorder="1" applyAlignment="1" applyProtection="1">
      <alignment horizontal="center" vertical="center" wrapText="1" shrinkToFit="1"/>
    </xf>
    <xf numFmtId="0" fontId="14" fillId="5" borderId="8" xfId="0" applyFont="1" applyFill="1" applyBorder="1" applyAlignment="1" applyProtection="1">
      <alignment horizontal="center" vertical="center" wrapText="1" shrinkToFit="1"/>
    </xf>
    <xf numFmtId="0" fontId="14" fillId="5" borderId="9" xfId="0" applyFont="1" applyFill="1" applyBorder="1" applyAlignment="1" applyProtection="1">
      <alignment horizontal="center" vertical="center" wrapText="1" shrinkToFit="1"/>
    </xf>
    <xf numFmtId="0" fontId="40" fillId="3" borderId="12" xfId="0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 applyProtection="1">
      <alignment horizontal="center" vertical="center"/>
    </xf>
    <xf numFmtId="0" fontId="40" fillId="3" borderId="4" xfId="0" applyFont="1" applyFill="1" applyBorder="1" applyAlignment="1" applyProtection="1">
      <alignment horizontal="center" vertical="center"/>
    </xf>
    <xf numFmtId="0" fontId="11" fillId="5" borderId="23" xfId="0" applyFont="1" applyFill="1" applyBorder="1" applyAlignment="1" applyProtection="1">
      <alignment horizontal="center" vertical="center" wrapText="1"/>
    </xf>
    <xf numFmtId="0" fontId="11" fillId="5" borderId="12" xfId="0" applyFont="1" applyFill="1" applyBorder="1" applyAlignment="1" applyProtection="1">
      <alignment horizontal="center" vertical="center" wrapText="1"/>
    </xf>
    <xf numFmtId="0" fontId="11" fillId="5" borderId="17" xfId="0" applyFont="1" applyFill="1" applyBorder="1" applyAlignment="1" applyProtection="1">
      <alignment horizontal="center" vertical="center" wrapText="1"/>
    </xf>
    <xf numFmtId="0" fontId="0" fillId="5" borderId="7" xfId="0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0" fontId="0" fillId="5" borderId="9" xfId="0" applyFill="1" applyBorder="1" applyAlignment="1" applyProtection="1">
      <alignment horizontal="center" vertical="center"/>
    </xf>
    <xf numFmtId="0" fontId="21" fillId="5" borderId="22" xfId="0" applyFont="1" applyFill="1" applyBorder="1" applyAlignment="1" applyProtection="1">
      <alignment horizontal="center" vertical="center" wrapText="1"/>
    </xf>
    <xf numFmtId="0" fontId="21" fillId="5" borderId="12" xfId="0" applyFont="1" applyFill="1" applyBorder="1" applyAlignment="1" applyProtection="1">
      <alignment horizontal="center" vertical="center"/>
    </xf>
    <xf numFmtId="0" fontId="21" fillId="5" borderId="17" xfId="0" applyFont="1" applyFill="1" applyBorder="1" applyAlignment="1" applyProtection="1">
      <alignment horizontal="center" vertical="center"/>
    </xf>
    <xf numFmtId="0" fontId="14" fillId="5" borderId="5" xfId="0" applyFont="1" applyFill="1" applyBorder="1" applyAlignment="1" applyProtection="1">
      <alignment horizontal="center" vertical="center" wrapText="1"/>
    </xf>
    <xf numFmtId="0" fontId="38" fillId="3" borderId="41" xfId="0" applyFont="1" applyFill="1" applyBorder="1" applyAlignment="1" applyProtection="1">
      <alignment horizontal="center" vertical="center" wrapText="1"/>
    </xf>
    <xf numFmtId="0" fontId="38" fillId="3" borderId="42" xfId="0" applyFont="1" applyFill="1" applyBorder="1" applyAlignment="1" applyProtection="1">
      <alignment horizontal="center" vertical="center" wrapText="1"/>
    </xf>
    <xf numFmtId="0" fontId="38" fillId="3" borderId="43" xfId="0" applyFont="1" applyFill="1" applyBorder="1" applyAlignment="1" applyProtection="1">
      <alignment horizontal="center" vertical="center" wrapText="1"/>
    </xf>
    <xf numFmtId="0" fontId="14" fillId="5" borderId="26" xfId="0" applyFont="1" applyFill="1" applyBorder="1" applyAlignment="1" applyProtection="1">
      <alignment horizontal="center" vertical="center"/>
    </xf>
    <xf numFmtId="0" fontId="14" fillId="5" borderId="27" xfId="0" applyFont="1" applyFill="1" applyBorder="1" applyAlignment="1" applyProtection="1">
      <alignment horizontal="center" vertical="center"/>
    </xf>
    <xf numFmtId="0" fontId="14" fillId="5" borderId="28" xfId="0" applyFont="1" applyFill="1" applyBorder="1" applyAlignment="1" applyProtection="1">
      <alignment horizontal="center" vertical="center"/>
    </xf>
    <xf numFmtId="0" fontId="38" fillId="3" borderId="7" xfId="0" applyFont="1" applyFill="1" applyBorder="1" applyAlignment="1" applyProtection="1">
      <alignment horizontal="center" vertical="center"/>
    </xf>
    <xf numFmtId="0" fontId="38" fillId="3" borderId="8" xfId="0" applyFont="1" applyFill="1" applyBorder="1" applyAlignment="1" applyProtection="1">
      <alignment horizontal="center" vertical="center"/>
    </xf>
    <xf numFmtId="0" fontId="19" fillId="0" borderId="75" xfId="0" applyFont="1" applyBorder="1" applyAlignment="1" applyProtection="1">
      <alignment horizontal="center" vertical="center"/>
    </xf>
    <xf numFmtId="0" fontId="19" fillId="0" borderId="8" xfId="0" applyFont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179" fontId="39" fillId="3" borderId="76" xfId="0" applyNumberFormat="1" applyFont="1" applyFill="1" applyBorder="1" applyAlignment="1" applyProtection="1">
      <alignment horizontal="center" vertical="center"/>
    </xf>
    <xf numFmtId="179" fontId="39" fillId="3" borderId="77" xfId="0" applyNumberFormat="1" applyFont="1" applyFill="1" applyBorder="1" applyAlignment="1" applyProtection="1">
      <alignment horizontal="center" vertical="center"/>
    </xf>
    <xf numFmtId="179" fontId="39" fillId="3" borderId="69" xfId="0" applyNumberFormat="1" applyFont="1" applyFill="1" applyBorder="1" applyAlignment="1" applyProtection="1">
      <alignment horizontal="center" vertical="center"/>
    </xf>
    <xf numFmtId="0" fontId="14" fillId="5" borderId="23" xfId="0" applyFont="1" applyFill="1" applyBorder="1" applyAlignment="1" applyProtection="1">
      <alignment horizontal="center" vertical="center" wrapText="1"/>
    </xf>
    <xf numFmtId="0" fontId="14" fillId="5" borderId="12" xfId="0" applyFont="1" applyFill="1" applyBorder="1" applyAlignment="1" applyProtection="1">
      <alignment horizontal="center" vertical="center" wrapText="1"/>
    </xf>
    <xf numFmtId="0" fontId="14" fillId="5" borderId="13" xfId="0" applyFont="1" applyFill="1" applyBorder="1" applyAlignment="1" applyProtection="1">
      <alignment horizontal="center" vertical="center" wrapText="1"/>
    </xf>
    <xf numFmtId="180" fontId="38" fillId="3" borderId="52" xfId="0" applyNumberFormat="1" applyFont="1" applyFill="1" applyBorder="1" applyAlignment="1" applyProtection="1">
      <alignment horizontal="center" vertical="center"/>
    </xf>
    <xf numFmtId="180" fontId="38" fillId="3" borderId="50" xfId="0" applyNumberFormat="1" applyFont="1" applyFill="1" applyBorder="1" applyAlignment="1" applyProtection="1">
      <alignment horizontal="center" vertical="center"/>
    </xf>
    <xf numFmtId="0" fontId="38" fillId="3" borderId="52" xfId="0" applyFont="1" applyFill="1" applyBorder="1" applyAlignment="1" applyProtection="1">
      <alignment horizontal="left" vertical="center"/>
    </xf>
    <xf numFmtId="0" fontId="38" fillId="3" borderId="50" xfId="0" applyFont="1" applyFill="1" applyBorder="1" applyAlignment="1" applyProtection="1">
      <alignment horizontal="left" vertical="center"/>
    </xf>
    <xf numFmtId="0" fontId="38" fillId="3" borderId="51" xfId="0" applyFont="1" applyFill="1" applyBorder="1" applyAlignment="1" applyProtection="1">
      <alignment horizontal="left" vertical="center"/>
    </xf>
    <xf numFmtId="0" fontId="14" fillId="5" borderId="19" xfId="0" applyFont="1" applyFill="1" applyBorder="1" applyAlignment="1" applyProtection="1">
      <alignment horizontal="center" vertical="center"/>
    </xf>
    <xf numFmtId="0" fontId="14" fillId="5" borderId="20" xfId="0" applyFont="1" applyFill="1" applyBorder="1" applyAlignment="1" applyProtection="1">
      <alignment horizontal="center" vertical="center"/>
    </xf>
    <xf numFmtId="0" fontId="14" fillId="5" borderId="21" xfId="0" applyFont="1" applyFill="1" applyBorder="1" applyAlignment="1" applyProtection="1">
      <alignment horizontal="center" vertical="center"/>
    </xf>
    <xf numFmtId="0" fontId="14" fillId="5" borderId="52" xfId="0" applyFont="1" applyFill="1" applyBorder="1" applyAlignment="1" applyProtection="1">
      <alignment horizontal="center" vertical="center"/>
    </xf>
    <xf numFmtId="0" fontId="14" fillId="5" borderId="14" xfId="4" applyFont="1" applyFill="1" applyBorder="1" applyAlignment="1" applyProtection="1">
      <alignment horizontal="center" vertical="center"/>
    </xf>
    <xf numFmtId="0" fontId="14" fillId="5" borderId="15" xfId="4" applyFont="1" applyFill="1" applyBorder="1" applyAlignment="1" applyProtection="1">
      <alignment horizontal="center" vertical="center"/>
    </xf>
    <xf numFmtId="0" fontId="14" fillId="5" borderId="16" xfId="4" applyFont="1" applyFill="1" applyBorder="1" applyAlignment="1" applyProtection="1">
      <alignment horizontal="center" vertical="center"/>
    </xf>
    <xf numFmtId="0" fontId="21" fillId="3" borderId="8" xfId="0" applyFont="1" applyFill="1" applyBorder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/>
    </xf>
    <xf numFmtId="49" fontId="18" fillId="0" borderId="0" xfId="4" applyNumberFormat="1" applyFont="1" applyFill="1" applyBorder="1" applyAlignment="1" applyProtection="1">
      <alignment horizontal="center" vertical="center"/>
    </xf>
    <xf numFmtId="0" fontId="18" fillId="4" borderId="59" xfId="4" applyFont="1" applyFill="1" applyBorder="1" applyAlignment="1" applyProtection="1">
      <alignment horizontal="left" vertical="center"/>
    </xf>
    <xf numFmtId="0" fontId="36" fillId="3" borderId="59" xfId="4" applyNumberFormat="1" applyFont="1" applyFill="1" applyBorder="1" applyAlignment="1" applyProtection="1">
      <alignment horizontal="center" vertical="center"/>
    </xf>
    <xf numFmtId="0" fontId="33" fillId="0" borderId="59" xfId="0" applyNumberFormat="1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18" fillId="4" borderId="60" xfId="4" applyFont="1" applyFill="1" applyBorder="1" applyAlignment="1" applyProtection="1">
      <alignment horizontal="left" vertical="center"/>
    </xf>
    <xf numFmtId="0" fontId="36" fillId="3" borderId="60" xfId="4" applyFont="1" applyFill="1" applyBorder="1" applyAlignment="1" applyProtection="1">
      <alignment horizontal="left" vertical="center"/>
    </xf>
    <xf numFmtId="0" fontId="36" fillId="3" borderId="59" xfId="4" applyFont="1" applyFill="1" applyBorder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 shrinkToFit="1"/>
    </xf>
    <xf numFmtId="0" fontId="18" fillId="0" borderId="0" xfId="0" applyFont="1" applyAlignment="1" applyProtection="1">
      <alignment horizontal="center" vertical="center"/>
    </xf>
    <xf numFmtId="0" fontId="36" fillId="3" borderId="59" xfId="4" applyFont="1" applyFill="1" applyBorder="1" applyAlignment="1" applyProtection="1">
      <alignment horizontal="center" vertical="center"/>
    </xf>
    <xf numFmtId="0" fontId="33" fillId="3" borderId="59" xfId="0" applyFont="1" applyFill="1" applyBorder="1" applyAlignment="1" applyProtection="1">
      <alignment horizontal="center" vertical="center"/>
    </xf>
    <xf numFmtId="0" fontId="43" fillId="0" borderId="1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8" fillId="4" borderId="25" xfId="4" applyFont="1" applyFill="1" applyBorder="1" applyAlignment="1" applyProtection="1">
      <alignment horizontal="center" vertical="center"/>
    </xf>
    <xf numFmtId="0" fontId="18" fillId="3" borderId="25" xfId="4" applyFont="1" applyFill="1" applyBorder="1" applyAlignment="1" applyProtection="1">
      <alignment horizontal="center" vertical="center"/>
    </xf>
    <xf numFmtId="179" fontId="35" fillId="3" borderId="79" xfId="0" applyNumberFormat="1" applyFont="1" applyFill="1" applyBorder="1" applyAlignment="1" applyProtection="1">
      <alignment horizontal="left" vertical="center"/>
    </xf>
    <xf numFmtId="0" fontId="0" fillId="0" borderId="8" xfId="0" applyBorder="1" applyAlignment="1" applyProtection="1">
      <alignment vertical="center"/>
    </xf>
    <xf numFmtId="0" fontId="33" fillId="0" borderId="12" xfId="0" applyFont="1" applyBorder="1" applyAlignment="1" applyProtection="1">
      <alignment horizontal="center" vertical="center"/>
    </xf>
    <xf numFmtId="0" fontId="22" fillId="4" borderId="60" xfId="0" applyFont="1" applyFill="1" applyBorder="1" applyAlignment="1" applyProtection="1">
      <alignment horizontal="center" vertical="center"/>
    </xf>
    <xf numFmtId="0" fontId="36" fillId="3" borderId="4" xfId="0" applyFont="1" applyFill="1" applyBorder="1" applyAlignment="1" applyProtection="1">
      <alignment horizontal="center" vertical="center"/>
    </xf>
    <xf numFmtId="0" fontId="36" fillId="3" borderId="1" xfId="0" applyFont="1" applyFill="1" applyBorder="1" applyAlignment="1" applyProtection="1">
      <alignment horizontal="center" vertical="center"/>
    </xf>
    <xf numFmtId="1" fontId="36" fillId="3" borderId="4" xfId="0" applyNumberFormat="1" applyFont="1" applyFill="1" applyBorder="1" applyAlignment="1" applyProtection="1">
      <alignment horizontal="center" vertical="center"/>
    </xf>
    <xf numFmtId="1" fontId="36" fillId="3" borderId="1" xfId="0" applyNumberFormat="1" applyFont="1" applyFill="1" applyBorder="1" applyAlignment="1" applyProtection="1">
      <alignment horizontal="center" vertical="center"/>
    </xf>
    <xf numFmtId="0" fontId="11" fillId="0" borderId="44" xfId="0" applyFont="1" applyBorder="1" applyAlignment="1" applyProtection="1">
      <alignment horizontal="center" vertical="center" shrinkToFit="1"/>
    </xf>
    <xf numFmtId="176" fontId="40" fillId="3" borderId="72" xfId="0" applyNumberFormat="1" applyFont="1" applyFill="1" applyBorder="1" applyAlignment="1" applyProtection="1">
      <alignment horizontal="center" vertical="center"/>
    </xf>
    <xf numFmtId="0" fontId="18" fillId="0" borderId="44" xfId="0" applyFont="1" applyBorder="1" applyAlignment="1" applyProtection="1">
      <alignment horizontal="center" vertical="center"/>
    </xf>
    <xf numFmtId="176" fontId="40" fillId="3" borderId="18" xfId="0" applyNumberFormat="1" applyFont="1" applyFill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14" fillId="0" borderId="44" xfId="0" applyFont="1" applyBorder="1" applyAlignment="1" applyProtection="1">
      <alignment horizontal="center" vertical="center"/>
    </xf>
    <xf numFmtId="0" fontId="14" fillId="0" borderId="62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57" xfId="0" applyBorder="1" applyAlignment="1" applyProtection="1">
      <alignment vertical="center"/>
    </xf>
    <xf numFmtId="0" fontId="29" fillId="0" borderId="0" xfId="0" applyFont="1" applyBorder="1" applyAlignment="1" applyProtection="1">
      <alignment horizontal="center" vertical="center"/>
    </xf>
    <xf numFmtId="0" fontId="29" fillId="0" borderId="0" xfId="0" applyFont="1" applyBorder="1" applyAlignment="1" applyProtection="1">
      <alignment horizontal="center" vertical="center"/>
    </xf>
    <xf numFmtId="0" fontId="29" fillId="0" borderId="0" xfId="0" applyFont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left" vertical="center" wrapText="1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3000000}"/>
    <cellStyle name="標準 3" xfId="3" xr:uid="{00000000-0005-0000-0000-000004000000}"/>
    <cellStyle name="標準 4" xfId="2" xr:uid="{00000000-0005-0000-0000-000005000000}"/>
  </cellStyles>
  <dxfs count="3"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0E1"/>
      <color rgb="FFFFFFF0"/>
      <color rgb="FFFFFFE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9801B-BC2F-47C5-8767-9E7FAD5B5FE2}">
  <sheetPr codeName="Sheet1"/>
  <dimension ref="A1:W217"/>
  <sheetViews>
    <sheetView showGridLines="0" tabSelected="1" zoomScale="120" zoomScaleNormal="120" zoomScaleSheetLayoutView="112" workbookViewId="0">
      <selection activeCell="C10" sqref="C10:F10"/>
    </sheetView>
  </sheetViews>
  <sheetFormatPr defaultRowHeight="15" x14ac:dyDescent="0.15"/>
  <cols>
    <col min="1" max="1" width="3.75" style="18" customWidth="1"/>
    <col min="2" max="19" width="4.625" style="15" customWidth="1"/>
    <col min="20" max="21" width="8.625" style="15" hidden="1" customWidth="1"/>
    <col min="22" max="23" width="9" style="15" hidden="1" customWidth="1"/>
    <col min="24" max="24" width="0" style="15" hidden="1" customWidth="1"/>
    <col min="25" max="16384" width="9" style="15"/>
  </cols>
  <sheetData>
    <row r="1" spans="1:19" ht="28.5" customHeight="1" x14ac:dyDescent="0.15">
      <c r="A1" s="246" t="s">
        <v>274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</row>
    <row r="2" spans="1:19" x14ac:dyDescent="0.15">
      <c r="A2" s="481" t="s">
        <v>275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  <c r="Q2" s="481"/>
      <c r="R2" s="481"/>
      <c r="S2" s="481"/>
    </row>
    <row r="3" spans="1:19" ht="5.25" customHeight="1" x14ac:dyDescent="0.15">
      <c r="A3" s="480"/>
      <c r="B3" s="480"/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0"/>
      <c r="R3" s="480"/>
      <c r="S3" s="480"/>
    </row>
    <row r="4" spans="1:19" ht="16.5" customHeight="1" x14ac:dyDescent="0.15">
      <c r="A4" s="482" t="s">
        <v>285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  <c r="S4" s="482"/>
    </row>
    <row r="5" spans="1:19" ht="16.5" customHeight="1" x14ac:dyDescent="0.15">
      <c r="A5" s="482"/>
      <c r="B5" s="482"/>
      <c r="C5" s="482"/>
      <c r="D5" s="482"/>
      <c r="E5" s="482"/>
      <c r="F5" s="482"/>
      <c r="G5" s="482"/>
      <c r="H5" s="482"/>
      <c r="I5" s="482"/>
      <c r="J5" s="482"/>
      <c r="K5" s="482"/>
      <c r="L5" s="482"/>
      <c r="M5" s="482"/>
      <c r="N5" s="482"/>
      <c r="O5" s="482"/>
      <c r="P5" s="482"/>
      <c r="Q5" s="482"/>
      <c r="R5" s="482"/>
      <c r="S5" s="482"/>
    </row>
    <row r="6" spans="1:19" ht="6" customHeight="1" thickBot="1" x14ac:dyDescent="0.2">
      <c r="A6" s="483"/>
      <c r="B6" s="483"/>
      <c r="C6" s="483"/>
      <c r="D6" s="483"/>
      <c r="E6" s="483"/>
      <c r="F6" s="483"/>
      <c r="G6" s="483"/>
      <c r="H6" s="483"/>
      <c r="I6" s="483"/>
      <c r="J6" s="483"/>
      <c r="K6" s="483"/>
      <c r="L6" s="483"/>
      <c r="M6" s="483"/>
      <c r="N6" s="483"/>
      <c r="O6" s="483"/>
      <c r="P6" s="483"/>
      <c r="Q6" s="483"/>
      <c r="R6" s="483"/>
      <c r="S6" s="483"/>
    </row>
    <row r="7" spans="1:19" ht="15.75" thickTop="1" x14ac:dyDescent="0.15">
      <c r="A7" s="206"/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8"/>
    </row>
    <row r="8" spans="1:19" ht="18.75" x14ac:dyDescent="0.15">
      <c r="A8" s="209" t="s">
        <v>276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1"/>
    </row>
    <row r="9" spans="1:19" x14ac:dyDescent="0.15">
      <c r="A9" s="187" t="s">
        <v>254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49"/>
    </row>
    <row r="10" spans="1:19" x14ac:dyDescent="0.15">
      <c r="A10" s="186"/>
      <c r="B10" s="195" t="s">
        <v>271</v>
      </c>
      <c r="C10" s="216"/>
      <c r="D10" s="216"/>
      <c r="E10" s="216"/>
      <c r="F10" s="216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49"/>
    </row>
    <row r="11" spans="1:19" ht="15.75" thickBot="1" x14ac:dyDescent="0.2">
      <c r="A11" s="5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54"/>
    </row>
    <row r="12" spans="1:19" ht="15.75" thickTop="1" x14ac:dyDescent="0.15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6"/>
    </row>
    <row r="13" spans="1:19" ht="18.75" x14ac:dyDescent="0.15">
      <c r="A13" s="47" t="s">
        <v>216</v>
      </c>
      <c r="B13" s="48" t="s">
        <v>214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9"/>
    </row>
    <row r="14" spans="1:19" x14ac:dyDescent="0.15">
      <c r="A14" s="50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49"/>
    </row>
    <row r="15" spans="1:19" x14ac:dyDescent="0.15">
      <c r="A15" s="50" t="s">
        <v>160</v>
      </c>
      <c r="B15" s="231" t="s">
        <v>148</v>
      </c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49"/>
    </row>
    <row r="16" spans="1:19" x14ac:dyDescent="0.15">
      <c r="A16" s="200" t="str">
        <f>IF(B16="","※","")</f>
        <v>※</v>
      </c>
      <c r="B16" s="226"/>
      <c r="C16" s="226"/>
      <c r="D16" s="226"/>
      <c r="E16" s="226"/>
      <c r="F16" s="226"/>
      <c r="G16" s="226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  <c r="S16" s="49"/>
    </row>
    <row r="17" spans="1:19" x14ac:dyDescent="0.15">
      <c r="A17" s="50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49"/>
    </row>
    <row r="18" spans="1:19" x14ac:dyDescent="0.15">
      <c r="A18" s="50" t="s">
        <v>162</v>
      </c>
      <c r="B18" s="25" t="s">
        <v>179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49"/>
    </row>
    <row r="19" spans="1:19" x14ac:dyDescent="0.15">
      <c r="A19" s="200" t="str">
        <f>IF(C19="","※","")</f>
        <v>※</v>
      </c>
      <c r="B19" s="37" t="s">
        <v>180</v>
      </c>
      <c r="C19" s="217"/>
      <c r="D19" s="217"/>
      <c r="E19" s="217"/>
      <c r="F19" s="198" t="str">
        <f>IF(H19="","※","")</f>
        <v>※</v>
      </c>
      <c r="G19" s="37" t="s">
        <v>153</v>
      </c>
      <c r="H19" s="217"/>
      <c r="I19" s="217"/>
      <c r="J19" s="217"/>
      <c r="K19" s="217"/>
      <c r="L19" s="217"/>
      <c r="M19" s="25"/>
      <c r="N19" s="25"/>
      <c r="O19" s="25"/>
      <c r="P19" s="25"/>
      <c r="Q19" s="25"/>
      <c r="R19" s="25"/>
      <c r="S19" s="49"/>
    </row>
    <row r="20" spans="1:19" x14ac:dyDescent="0.15">
      <c r="A20" s="50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49"/>
    </row>
    <row r="21" spans="1:19" x14ac:dyDescent="0.15">
      <c r="A21" s="50" t="s">
        <v>161</v>
      </c>
      <c r="B21" s="25" t="s">
        <v>159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49"/>
    </row>
    <row r="22" spans="1:19" x14ac:dyDescent="0.15">
      <c r="A22" s="200" t="str">
        <f>IF(B22="","※","")</f>
        <v>※</v>
      </c>
      <c r="B22" s="226"/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49"/>
    </row>
    <row r="23" spans="1:19" x14ac:dyDescent="0.15">
      <c r="A23" s="50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49"/>
    </row>
    <row r="24" spans="1:19" x14ac:dyDescent="0.15">
      <c r="A24" s="50" t="s">
        <v>210</v>
      </c>
      <c r="B24" s="25" t="s">
        <v>151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49"/>
    </row>
    <row r="25" spans="1:19" x14ac:dyDescent="0.15">
      <c r="A25" s="200" t="str">
        <f>IF(B25="","※","")</f>
        <v>※</v>
      </c>
      <c r="B25" s="233"/>
      <c r="C25" s="233"/>
      <c r="D25" s="24" t="s">
        <v>178</v>
      </c>
      <c r="E25" s="233"/>
      <c r="F25" s="233"/>
      <c r="G25" s="35" t="s">
        <v>178</v>
      </c>
      <c r="H25" s="233"/>
      <c r="I25" s="233"/>
      <c r="J25" s="25"/>
      <c r="K25" s="25"/>
      <c r="L25" s="25"/>
      <c r="M25" s="25"/>
      <c r="N25" s="25"/>
      <c r="O25" s="25"/>
      <c r="P25" s="25"/>
      <c r="Q25" s="25"/>
      <c r="R25" s="25"/>
      <c r="S25" s="49"/>
    </row>
    <row r="26" spans="1:19" x14ac:dyDescent="0.15">
      <c r="A26" s="50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49"/>
    </row>
    <row r="27" spans="1:19" x14ac:dyDescent="0.15">
      <c r="A27" s="50" t="s">
        <v>211</v>
      </c>
      <c r="B27" s="25" t="s">
        <v>150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49"/>
    </row>
    <row r="28" spans="1:19" x14ac:dyDescent="0.15">
      <c r="A28" s="200" t="str">
        <f>IF(B28="","※","")</f>
        <v>※</v>
      </c>
      <c r="B28" s="226"/>
      <c r="C28" s="226"/>
      <c r="D28" s="226"/>
      <c r="E28" s="226"/>
      <c r="F28" s="226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49"/>
    </row>
    <row r="29" spans="1:19" x14ac:dyDescent="0.15">
      <c r="A29" s="50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49"/>
    </row>
    <row r="30" spans="1:19" x14ac:dyDescent="0.15">
      <c r="A30" s="50" t="s">
        <v>212</v>
      </c>
      <c r="B30" s="25" t="s">
        <v>152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49"/>
    </row>
    <row r="31" spans="1:19" x14ac:dyDescent="0.15">
      <c r="A31" s="200" t="str">
        <f>IF(B31="","※","")</f>
        <v>※</v>
      </c>
      <c r="B31" s="233"/>
      <c r="C31" s="233"/>
      <c r="D31" s="24" t="s">
        <v>178</v>
      </c>
      <c r="E31" s="233"/>
      <c r="F31" s="233"/>
      <c r="G31" s="24" t="s">
        <v>178</v>
      </c>
      <c r="H31" s="233"/>
      <c r="I31" s="233"/>
      <c r="J31" s="25"/>
      <c r="K31" s="25"/>
      <c r="L31" s="25"/>
      <c r="M31" s="25"/>
      <c r="N31" s="25"/>
      <c r="O31" s="25"/>
      <c r="P31" s="25"/>
      <c r="Q31" s="25"/>
      <c r="R31" s="25"/>
      <c r="S31" s="49"/>
    </row>
    <row r="32" spans="1:19" x14ac:dyDescent="0.15">
      <c r="A32" s="50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49"/>
    </row>
    <row r="33" spans="1:19" x14ac:dyDescent="0.15">
      <c r="A33" s="50" t="s">
        <v>213</v>
      </c>
      <c r="B33" s="25" t="s">
        <v>154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49"/>
    </row>
    <row r="34" spans="1:19" x14ac:dyDescent="0.15">
      <c r="A34" s="200" t="str">
        <f>IF(B34="","※","")</f>
        <v>※</v>
      </c>
      <c r="B34" s="226"/>
      <c r="C34" s="226"/>
      <c r="D34" s="226"/>
      <c r="E34" s="226"/>
      <c r="F34" s="226"/>
      <c r="G34" s="226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49"/>
    </row>
    <row r="35" spans="1:19" x14ac:dyDescent="0.15">
      <c r="A35" s="50"/>
      <c r="B35" s="25"/>
      <c r="C35" s="25" t="s">
        <v>158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49"/>
    </row>
    <row r="36" spans="1:19" x14ac:dyDescent="0.15">
      <c r="A36" s="50"/>
      <c r="B36" s="199" t="str">
        <f>IF(B34="その他",IF(C36="","※",""),"")</f>
        <v/>
      </c>
      <c r="C36" s="226"/>
      <c r="D36" s="226"/>
      <c r="E36" s="226"/>
      <c r="F36" s="226"/>
      <c r="G36" s="226"/>
      <c r="H36" s="226"/>
      <c r="I36" s="226"/>
      <c r="J36" s="25"/>
      <c r="K36" s="25"/>
      <c r="L36" s="25"/>
      <c r="M36" s="25"/>
      <c r="N36" s="25"/>
      <c r="O36" s="25"/>
      <c r="P36" s="25"/>
      <c r="Q36" s="25"/>
      <c r="R36" s="25"/>
      <c r="S36" s="49"/>
    </row>
    <row r="37" spans="1:19" s="16" customFormat="1" ht="15.75" thickBot="1" x14ac:dyDescent="0.2">
      <c r="A37" s="5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52"/>
    </row>
    <row r="38" spans="1:19" ht="15.75" thickTop="1" x14ac:dyDescent="0.15">
      <c r="A38" s="50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49"/>
    </row>
    <row r="39" spans="1:19" ht="18.75" x14ac:dyDescent="0.15">
      <c r="A39" s="53" t="s">
        <v>215</v>
      </c>
      <c r="B39" s="36" t="s">
        <v>278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49"/>
    </row>
    <row r="40" spans="1:19" x14ac:dyDescent="0.15">
      <c r="A40" s="50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49"/>
    </row>
    <row r="41" spans="1:19" x14ac:dyDescent="0.15">
      <c r="A41" s="50" t="s">
        <v>219</v>
      </c>
      <c r="B41" s="25" t="s">
        <v>279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49"/>
    </row>
    <row r="42" spans="1:19" x14ac:dyDescent="0.15">
      <c r="A42" s="200" t="str">
        <f>IF(B42="","※","")</f>
        <v>※</v>
      </c>
      <c r="B42" s="226"/>
      <c r="C42" s="226"/>
      <c r="D42" s="226"/>
      <c r="E42" s="226"/>
      <c r="F42" s="226"/>
      <c r="G42" s="226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49"/>
    </row>
    <row r="43" spans="1:19" x14ac:dyDescent="0.15">
      <c r="A43" s="50"/>
      <c r="B43" s="19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49"/>
    </row>
    <row r="44" spans="1:19" x14ac:dyDescent="0.15">
      <c r="A44" s="50" t="s">
        <v>220</v>
      </c>
      <c r="B44" s="25" t="s">
        <v>280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49"/>
    </row>
    <row r="45" spans="1:19" x14ac:dyDescent="0.15">
      <c r="A45" s="200" t="str">
        <f>IF(B45="","※","")</f>
        <v>※</v>
      </c>
      <c r="B45" s="226"/>
      <c r="C45" s="226"/>
      <c r="D45" s="226"/>
      <c r="E45" s="226"/>
      <c r="F45" s="226"/>
      <c r="G45" s="226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49"/>
    </row>
    <row r="46" spans="1:19" x14ac:dyDescent="0.15">
      <c r="A46" s="50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49"/>
    </row>
    <row r="47" spans="1:19" x14ac:dyDescent="0.15">
      <c r="A47" s="50" t="s">
        <v>221</v>
      </c>
      <c r="B47" s="25" t="s">
        <v>277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49"/>
    </row>
    <row r="48" spans="1:19" x14ac:dyDescent="0.15">
      <c r="A48" s="200" t="str">
        <f>IF(B48="","※","")</f>
        <v>※</v>
      </c>
      <c r="B48" s="249"/>
      <c r="C48" s="249"/>
      <c r="D48" s="249"/>
      <c r="E48" s="249"/>
      <c r="F48" s="249"/>
      <c r="G48" s="249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49"/>
    </row>
    <row r="49" spans="1:19" ht="15.75" thickBot="1" x14ac:dyDescent="0.2">
      <c r="A49" s="51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54"/>
    </row>
    <row r="50" spans="1:19" ht="15.75" thickTop="1" x14ac:dyDescent="0.15">
      <c r="A50" s="50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49"/>
    </row>
    <row r="51" spans="1:19" ht="18.75" x14ac:dyDescent="0.15">
      <c r="A51" s="53" t="s">
        <v>222</v>
      </c>
      <c r="B51" s="36" t="s">
        <v>156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49"/>
    </row>
    <row r="52" spans="1:19" x14ac:dyDescent="0.15">
      <c r="A52" s="50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49"/>
    </row>
    <row r="53" spans="1:19" x14ac:dyDescent="0.15">
      <c r="A53" s="50" t="s">
        <v>223</v>
      </c>
      <c r="B53" s="25" t="s">
        <v>283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49"/>
    </row>
    <row r="54" spans="1:19" x14ac:dyDescent="0.15">
      <c r="A54" s="197" t="str">
        <f>IF(B54="","※","")</f>
        <v>※</v>
      </c>
      <c r="B54" s="250"/>
      <c r="C54" s="250"/>
      <c r="D54" s="250"/>
      <c r="E54" s="250"/>
      <c r="F54" s="250"/>
      <c r="G54" s="250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49"/>
    </row>
    <row r="55" spans="1:19" x14ac:dyDescent="0.15">
      <c r="A55" s="50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49"/>
    </row>
    <row r="56" spans="1:19" x14ac:dyDescent="0.15">
      <c r="A56" s="50" t="s">
        <v>224</v>
      </c>
      <c r="B56" s="25" t="s">
        <v>155</v>
      </c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49"/>
    </row>
    <row r="57" spans="1:19" x14ac:dyDescent="0.15">
      <c r="A57" s="197" t="str">
        <f>IF(B57="","※","")</f>
        <v>※</v>
      </c>
      <c r="B57" s="226"/>
      <c r="C57" s="226"/>
      <c r="D57" s="226"/>
      <c r="E57" s="226"/>
      <c r="F57" s="226"/>
      <c r="G57" s="226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49"/>
    </row>
    <row r="58" spans="1:19" x14ac:dyDescent="0.15">
      <c r="A58" s="50"/>
      <c r="B58" s="25"/>
      <c r="C58" s="25" t="s">
        <v>157</v>
      </c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49"/>
    </row>
    <row r="59" spans="1:19" x14ac:dyDescent="0.15">
      <c r="A59" s="50"/>
      <c r="B59" s="202" t="str">
        <f>IF(B57="有期",IF(C59="","※",""),"")</f>
        <v/>
      </c>
      <c r="C59" s="250"/>
      <c r="D59" s="250"/>
      <c r="E59" s="250"/>
      <c r="F59" s="250"/>
      <c r="G59" s="250"/>
      <c r="H59" s="250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49"/>
    </row>
    <row r="60" spans="1:19" x14ac:dyDescent="0.15">
      <c r="A60" s="50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49"/>
    </row>
    <row r="61" spans="1:19" x14ac:dyDescent="0.15">
      <c r="A61" s="50"/>
      <c r="B61" s="25"/>
      <c r="C61" s="25" t="s">
        <v>198</v>
      </c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49"/>
    </row>
    <row r="62" spans="1:19" x14ac:dyDescent="0.15">
      <c r="A62" s="50"/>
      <c r="B62" s="202" t="str">
        <f>IF(B57="有期",IF(C62="","※",""),"")</f>
        <v/>
      </c>
      <c r="C62" s="226"/>
      <c r="D62" s="226"/>
      <c r="E62" s="226"/>
      <c r="F62" s="226"/>
      <c r="G62" s="226"/>
      <c r="H62" s="226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49"/>
    </row>
    <row r="63" spans="1:19" x14ac:dyDescent="0.15">
      <c r="A63" s="50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49"/>
    </row>
    <row r="64" spans="1:19" x14ac:dyDescent="0.15">
      <c r="A64" s="50" t="s">
        <v>225</v>
      </c>
      <c r="B64" s="25" t="s">
        <v>281</v>
      </c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49"/>
    </row>
    <row r="65" spans="1:19" x14ac:dyDescent="0.15">
      <c r="A65" s="50"/>
      <c r="B65" s="37" t="s">
        <v>164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49"/>
    </row>
    <row r="66" spans="1:19" x14ac:dyDescent="0.15">
      <c r="A66" s="196"/>
      <c r="B66" s="226"/>
      <c r="C66" s="226"/>
      <c r="D66" s="226"/>
      <c r="E66" s="226"/>
      <c r="F66" s="226"/>
      <c r="G66" s="226"/>
      <c r="H66" s="226"/>
      <c r="I66" s="226"/>
      <c r="J66" s="226"/>
      <c r="K66" s="226"/>
      <c r="L66" s="226"/>
      <c r="M66" s="226"/>
      <c r="N66" s="226"/>
      <c r="O66" s="226"/>
      <c r="P66" s="226"/>
      <c r="Q66" s="226"/>
      <c r="R66" s="226"/>
      <c r="S66" s="49"/>
    </row>
    <row r="67" spans="1:19" x14ac:dyDescent="0.15">
      <c r="A67" s="50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49"/>
    </row>
    <row r="68" spans="1:19" x14ac:dyDescent="0.15">
      <c r="A68" s="50" t="s">
        <v>226</v>
      </c>
      <c r="B68" s="25" t="s">
        <v>282</v>
      </c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49"/>
    </row>
    <row r="69" spans="1:19" x14ac:dyDescent="0.15">
      <c r="A69" s="50"/>
      <c r="B69" s="37" t="s">
        <v>165</v>
      </c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49"/>
    </row>
    <row r="70" spans="1:19" x14ac:dyDescent="0.15">
      <c r="A70" s="196"/>
      <c r="B70" s="226"/>
      <c r="C70" s="226"/>
      <c r="D70" s="226"/>
      <c r="E70" s="226"/>
      <c r="F70" s="226"/>
      <c r="G70" s="226"/>
      <c r="H70" s="226"/>
      <c r="I70" s="226"/>
      <c r="J70" s="226"/>
      <c r="K70" s="226"/>
      <c r="L70" s="226"/>
      <c r="M70" s="226"/>
      <c r="N70" s="226"/>
      <c r="O70" s="226"/>
      <c r="P70" s="226"/>
      <c r="Q70" s="226"/>
      <c r="R70" s="226"/>
      <c r="S70" s="49"/>
    </row>
    <row r="71" spans="1:19" x14ac:dyDescent="0.15">
      <c r="A71" s="50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49"/>
    </row>
    <row r="72" spans="1:19" x14ac:dyDescent="0.15">
      <c r="A72" s="50" t="s">
        <v>227</v>
      </c>
      <c r="B72" s="25" t="s">
        <v>163</v>
      </c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49"/>
    </row>
    <row r="73" spans="1:19" x14ac:dyDescent="0.15">
      <c r="A73" s="197" t="str">
        <f>IF(B73="","※","")</f>
        <v>※</v>
      </c>
      <c r="B73" s="226"/>
      <c r="C73" s="226"/>
      <c r="D73" s="226"/>
      <c r="E73" s="226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49"/>
    </row>
    <row r="74" spans="1:19" x14ac:dyDescent="0.15">
      <c r="A74" s="50"/>
      <c r="B74" s="25"/>
      <c r="C74" s="25" t="s">
        <v>240</v>
      </c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49"/>
    </row>
    <row r="75" spans="1:19" x14ac:dyDescent="0.15">
      <c r="A75" s="50"/>
      <c r="B75" s="202" t="str">
        <f>IF(B73="その他",IF(C75="","※",""),"")</f>
        <v/>
      </c>
      <c r="C75" s="226"/>
      <c r="D75" s="226"/>
      <c r="E75" s="226"/>
      <c r="F75" s="226"/>
      <c r="G75" s="226"/>
      <c r="H75" s="226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49"/>
    </row>
    <row r="76" spans="1:19" x14ac:dyDescent="0.15">
      <c r="A76" s="50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49"/>
    </row>
    <row r="77" spans="1:19" x14ac:dyDescent="0.15">
      <c r="A77" s="50" t="s">
        <v>228</v>
      </c>
      <c r="B77" s="25" t="s">
        <v>166</v>
      </c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49"/>
    </row>
    <row r="78" spans="1:19" x14ac:dyDescent="0.15">
      <c r="A78" s="50"/>
      <c r="B78" s="25"/>
      <c r="C78" s="25" t="s">
        <v>168</v>
      </c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49"/>
    </row>
    <row r="79" spans="1:19" x14ac:dyDescent="0.15">
      <c r="A79" s="50"/>
      <c r="B79" s="25"/>
      <c r="C79" s="25" t="s">
        <v>167</v>
      </c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49"/>
    </row>
    <row r="80" spans="1:19" x14ac:dyDescent="0.15">
      <c r="A80" s="197" t="str">
        <f>IF(B80="","※","")</f>
        <v>※</v>
      </c>
      <c r="B80" s="217"/>
      <c r="C80" s="217"/>
      <c r="D80" s="217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49"/>
    </row>
    <row r="81" spans="1:23" x14ac:dyDescent="0.15">
      <c r="A81" s="50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49"/>
    </row>
    <row r="82" spans="1:23" ht="15" customHeight="1" x14ac:dyDescent="0.15">
      <c r="A82" s="55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47" t="str">
        <f>T83</f>
        <v/>
      </c>
      <c r="O82" s="247"/>
      <c r="P82" s="247"/>
      <c r="Q82" s="247"/>
      <c r="R82" s="247"/>
      <c r="S82" s="248"/>
    </row>
    <row r="83" spans="1:23" ht="15" customHeight="1" x14ac:dyDescent="0.15">
      <c r="A83" s="50" t="s">
        <v>229</v>
      </c>
      <c r="B83" s="29" t="s">
        <v>169</v>
      </c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22"/>
      <c r="O83" s="222"/>
      <c r="P83" s="222"/>
      <c r="Q83" s="222"/>
      <c r="R83" s="222"/>
      <c r="S83" s="223"/>
      <c r="T83" s="15" t="str">
        <f>IF(B80="","",IF(B80="固定就労","こちらを入力","入力不要"))</f>
        <v/>
      </c>
    </row>
    <row r="84" spans="1:23" ht="15" customHeight="1" x14ac:dyDescent="0.15">
      <c r="A84" s="50"/>
      <c r="B84" s="25" t="s">
        <v>170</v>
      </c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22"/>
      <c r="O84" s="222"/>
      <c r="P84" s="222"/>
      <c r="Q84" s="222"/>
      <c r="R84" s="222"/>
      <c r="S84" s="223"/>
    </row>
    <row r="85" spans="1:23" ht="15" customHeight="1" x14ac:dyDescent="0.15">
      <c r="A85" s="50"/>
      <c r="B85" s="20" t="s">
        <v>68</v>
      </c>
      <c r="C85" s="20" t="s">
        <v>171</v>
      </c>
      <c r="D85" s="20" t="s">
        <v>70</v>
      </c>
      <c r="E85" s="20" t="s">
        <v>71</v>
      </c>
      <c r="F85" s="20" t="s">
        <v>72</v>
      </c>
      <c r="G85" s="20" t="s">
        <v>73</v>
      </c>
      <c r="H85" s="20" t="s">
        <v>5</v>
      </c>
      <c r="I85" s="20" t="s">
        <v>172</v>
      </c>
      <c r="J85" s="25"/>
      <c r="K85" s="25"/>
      <c r="L85" s="25"/>
      <c r="M85" s="25"/>
      <c r="N85" s="222"/>
      <c r="O85" s="222"/>
      <c r="P85" s="222"/>
      <c r="Q85" s="222"/>
      <c r="R85" s="222"/>
      <c r="S85" s="223"/>
      <c r="T85" s="24" t="s">
        <v>174</v>
      </c>
      <c r="U85" s="24" t="s">
        <v>84</v>
      </c>
      <c r="V85" s="17" t="s">
        <v>86</v>
      </c>
      <c r="W85" s="17" t="s">
        <v>177</v>
      </c>
    </row>
    <row r="86" spans="1:23" ht="15" customHeight="1" x14ac:dyDescent="0.15">
      <c r="A86" s="197" t="str">
        <f>IF(B80="固定就労",IF(B86&amp;C86&amp;D86&amp;E86&amp;F86&amp;G86&amp;H86&amp;I86="","※",""),"")</f>
        <v/>
      </c>
      <c r="B86" s="40"/>
      <c r="C86" s="40"/>
      <c r="D86" s="40"/>
      <c r="E86" s="40"/>
      <c r="F86" s="40"/>
      <c r="G86" s="40"/>
      <c r="H86" s="40"/>
      <c r="I86" s="40"/>
      <c r="J86" s="25"/>
      <c r="K86" s="25"/>
      <c r="L86" s="25"/>
      <c r="M86" s="25"/>
      <c r="N86" s="222"/>
      <c r="O86" s="222"/>
      <c r="P86" s="222"/>
      <c r="Q86" s="222"/>
      <c r="R86" s="222"/>
      <c r="S86" s="223"/>
      <c r="T86" s="24" t="str">
        <f>IF(B80="固定就労",COUNTIF(B86:H86,"○")*4,"")</f>
        <v/>
      </c>
      <c r="U86" s="24" t="str">
        <f>IF(B80="固定就労",COUNTIF(B86:F86,"○"),"")</f>
        <v/>
      </c>
      <c r="V86" s="17" t="str">
        <f>IF(B80="固定就労",COUNTIF(G86:G86,"○"),"")</f>
        <v/>
      </c>
      <c r="W86" s="17" t="str">
        <f>IF(B80="固定就労",COUNTIF(H86:H86,"○"),"")</f>
        <v/>
      </c>
    </row>
    <row r="87" spans="1:23" ht="15" customHeight="1" x14ac:dyDescent="0.15">
      <c r="A87" s="190"/>
      <c r="B87" s="189" t="s">
        <v>259</v>
      </c>
      <c r="C87" s="188"/>
      <c r="D87" s="188"/>
      <c r="E87" s="188"/>
      <c r="F87" s="188"/>
      <c r="G87" s="188"/>
      <c r="H87" s="188"/>
      <c r="I87" s="188"/>
      <c r="J87" s="25"/>
      <c r="K87" s="25"/>
      <c r="L87" s="25"/>
      <c r="M87" s="25"/>
      <c r="N87" s="192"/>
      <c r="O87" s="192"/>
      <c r="P87" s="192"/>
      <c r="Q87" s="192"/>
      <c r="R87" s="192"/>
      <c r="S87" s="193"/>
      <c r="T87" s="24"/>
      <c r="U87" s="24"/>
      <c r="V87" s="21"/>
      <c r="W87" s="21"/>
    </row>
    <row r="88" spans="1:23" ht="15" customHeight="1" x14ac:dyDescent="0.15">
      <c r="A88" s="50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60"/>
      <c r="O88" s="60"/>
      <c r="P88" s="60"/>
      <c r="Q88" s="60"/>
      <c r="R88" s="60"/>
      <c r="S88" s="64"/>
    </row>
    <row r="89" spans="1:23" ht="15" customHeight="1" x14ac:dyDescent="0.15">
      <c r="A89" s="50"/>
      <c r="B89" s="25" t="s">
        <v>173</v>
      </c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60"/>
      <c r="O89" s="60"/>
      <c r="P89" s="60"/>
      <c r="Q89" s="60"/>
      <c r="R89" s="60"/>
      <c r="S89" s="64"/>
    </row>
    <row r="90" spans="1:23" ht="15" customHeight="1" x14ac:dyDescent="0.15">
      <c r="A90" s="197" t="str">
        <f>IF(B86&amp;C86&amp;D86&amp;E86&amp;F86="","",IF(C90&amp;E90&amp;I90&amp;K90&amp;P90="","※",""))</f>
        <v/>
      </c>
      <c r="B90" s="25" t="s">
        <v>84</v>
      </c>
      <c r="C90" s="41"/>
      <c r="D90" s="22" t="s">
        <v>85</v>
      </c>
      <c r="E90" s="42"/>
      <c r="F90" s="22" t="s">
        <v>78</v>
      </c>
      <c r="G90" s="23"/>
      <c r="H90" s="23" t="s">
        <v>48</v>
      </c>
      <c r="I90" s="42"/>
      <c r="J90" s="22" t="s">
        <v>85</v>
      </c>
      <c r="K90" s="42"/>
      <c r="L90" s="22" t="s">
        <v>78</v>
      </c>
      <c r="M90" s="23" t="s">
        <v>241</v>
      </c>
      <c r="N90" s="61"/>
      <c r="O90" s="61"/>
      <c r="P90" s="70"/>
      <c r="Q90" s="62" t="s">
        <v>80</v>
      </c>
      <c r="R90" s="60"/>
      <c r="S90" s="49"/>
      <c r="T90" s="232">
        <f>((TIME(I90,K90,0))-(TIME(C90,E90,0)))*24</f>
        <v>0</v>
      </c>
      <c r="U90" s="232"/>
    </row>
    <row r="91" spans="1:23" ht="15" customHeight="1" x14ac:dyDescent="0.15">
      <c r="A91" s="197" t="str">
        <f>IF(G86="○",IF(C91&amp;E91&amp;I91&amp;K91&amp;P91="","※",""),"")</f>
        <v/>
      </c>
      <c r="B91" s="25" t="s">
        <v>86</v>
      </c>
      <c r="C91" s="41"/>
      <c r="D91" s="22" t="s">
        <v>85</v>
      </c>
      <c r="E91" s="42"/>
      <c r="F91" s="22" t="s">
        <v>78</v>
      </c>
      <c r="G91" s="23"/>
      <c r="H91" s="23" t="s">
        <v>48</v>
      </c>
      <c r="I91" s="42"/>
      <c r="J91" s="22" t="s">
        <v>85</v>
      </c>
      <c r="K91" s="42"/>
      <c r="L91" s="22" t="s">
        <v>78</v>
      </c>
      <c r="M91" s="23" t="s">
        <v>241</v>
      </c>
      <c r="N91" s="61"/>
      <c r="O91" s="61"/>
      <c r="P91" s="70"/>
      <c r="Q91" s="62" t="s">
        <v>80</v>
      </c>
      <c r="R91" s="60"/>
      <c r="S91" s="49"/>
      <c r="T91" s="232">
        <f>((TIME(I91,K91,0))-(TIME(C91,E91,0)))*24</f>
        <v>0</v>
      </c>
      <c r="U91" s="232"/>
    </row>
    <row r="92" spans="1:23" ht="15" customHeight="1" x14ac:dyDescent="0.15">
      <c r="A92" s="197" t="str">
        <f>IF(H86&amp;I86="","",IF(C92&amp;E92&amp;I92&amp;K92&amp;P92="","※",""))</f>
        <v/>
      </c>
      <c r="B92" s="25" t="s">
        <v>88</v>
      </c>
      <c r="C92" s="41"/>
      <c r="D92" s="22" t="s">
        <v>85</v>
      </c>
      <c r="E92" s="42"/>
      <c r="F92" s="22" t="s">
        <v>78</v>
      </c>
      <c r="G92" s="23"/>
      <c r="H92" s="23" t="s">
        <v>48</v>
      </c>
      <c r="I92" s="42"/>
      <c r="J92" s="22" t="s">
        <v>85</v>
      </c>
      <c r="K92" s="42"/>
      <c r="L92" s="22" t="s">
        <v>78</v>
      </c>
      <c r="M92" s="23" t="s">
        <v>241</v>
      </c>
      <c r="N92" s="61"/>
      <c r="O92" s="61"/>
      <c r="P92" s="70"/>
      <c r="Q92" s="62" t="s">
        <v>80</v>
      </c>
      <c r="R92" s="60"/>
      <c r="S92" s="49"/>
      <c r="T92" s="232">
        <f>((TIME(I92,K92,0))-(TIME(C92,E92,0)))*24</f>
        <v>0</v>
      </c>
      <c r="U92" s="232"/>
    </row>
    <row r="93" spans="1:23" ht="15.75" customHeight="1" thickBot="1" x14ac:dyDescent="0.2">
      <c r="A93" s="50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60"/>
      <c r="O93" s="60"/>
      <c r="P93" s="60"/>
      <c r="Q93" s="60"/>
      <c r="R93" s="60"/>
      <c r="S93" s="49"/>
    </row>
    <row r="94" spans="1:23" ht="15.75" thickBot="1" x14ac:dyDescent="0.2">
      <c r="A94" s="50"/>
      <c r="B94" s="231" t="s">
        <v>175</v>
      </c>
      <c r="C94" s="231"/>
      <c r="D94" s="231"/>
      <c r="E94" s="231"/>
      <c r="F94" s="227" t="str">
        <f>IFERROR(IF(B80="変則就労","",INT((T90*U86*4)+(T91*V86*4)+(T92*W86*4))),"")</f>
        <v/>
      </c>
      <c r="G94" s="228"/>
      <c r="H94" s="25" t="s">
        <v>77</v>
      </c>
      <c r="I94" s="227" t="str">
        <f>IFERROR(IF(B80="変則就労","",MOD((T90*U86*4)+(T91*V86*4)+(T92*W86*4),1)*60),"")</f>
        <v/>
      </c>
      <c r="J94" s="228"/>
      <c r="K94" s="25" t="s">
        <v>242</v>
      </c>
      <c r="L94" s="25"/>
      <c r="M94" s="25"/>
      <c r="N94" s="25"/>
      <c r="O94" s="25"/>
      <c r="P94" s="25"/>
      <c r="Q94" s="25"/>
      <c r="R94" s="25"/>
      <c r="S94" s="49"/>
      <c r="T94" s="229"/>
      <c r="U94" s="230"/>
      <c r="V94" s="65"/>
    </row>
    <row r="95" spans="1:23" x14ac:dyDescent="0.15">
      <c r="A95" s="50"/>
      <c r="B95" s="25" t="s">
        <v>181</v>
      </c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49"/>
    </row>
    <row r="96" spans="1:23" x14ac:dyDescent="0.15">
      <c r="A96" s="50"/>
      <c r="B96" s="25" t="s">
        <v>176</v>
      </c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49"/>
    </row>
    <row r="97" spans="1:20" x14ac:dyDescent="0.15">
      <c r="A97" s="56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57"/>
    </row>
    <row r="98" spans="1:20" x14ac:dyDescent="0.15">
      <c r="A98" s="50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49"/>
    </row>
    <row r="99" spans="1:20" x14ac:dyDescent="0.15">
      <c r="A99" s="50" t="s">
        <v>230</v>
      </c>
      <c r="B99" s="29" t="s">
        <v>183</v>
      </c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49"/>
      <c r="T99" s="15" t="str">
        <f>IF(B80="","",IF(B80="変則就労","こちらを入力","入力不要"))</f>
        <v/>
      </c>
    </row>
    <row r="100" spans="1:20" x14ac:dyDescent="0.15">
      <c r="A100" s="50"/>
      <c r="B100" s="25" t="s">
        <v>182</v>
      </c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49"/>
    </row>
    <row r="101" spans="1:20" ht="15" customHeight="1" x14ac:dyDescent="0.15">
      <c r="A101" s="197" t="str">
        <f>IF(B80="変則就労",IF(B101&amp;D101&amp;H101&amp;J101&amp;O101="","※",""),"")</f>
        <v/>
      </c>
      <c r="B101" s="59"/>
      <c r="C101" s="24" t="s">
        <v>85</v>
      </c>
      <c r="D101" s="59"/>
      <c r="E101" s="24" t="s">
        <v>78</v>
      </c>
      <c r="F101" s="218" t="s">
        <v>48</v>
      </c>
      <c r="G101" s="218"/>
      <c r="H101" s="59"/>
      <c r="I101" s="24" t="s">
        <v>85</v>
      </c>
      <c r="J101" s="59"/>
      <c r="K101" s="24" t="s">
        <v>78</v>
      </c>
      <c r="L101" s="25" t="s">
        <v>241</v>
      </c>
      <c r="M101" s="60"/>
      <c r="N101" s="60"/>
      <c r="O101" s="67"/>
      <c r="P101" s="25" t="s">
        <v>80</v>
      </c>
      <c r="Q101" s="60"/>
      <c r="R101" s="60"/>
      <c r="S101" s="49"/>
    </row>
    <row r="102" spans="1:20" ht="15" customHeight="1" x14ac:dyDescent="0.15">
      <c r="A102" s="50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60"/>
      <c r="O102" s="60"/>
      <c r="P102" s="60"/>
      <c r="Q102" s="60"/>
      <c r="R102" s="60"/>
      <c r="S102" s="49"/>
    </row>
    <row r="103" spans="1:20" ht="15" customHeight="1" x14ac:dyDescent="0.15">
      <c r="A103" s="50"/>
      <c r="B103" s="25" t="s">
        <v>184</v>
      </c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60"/>
      <c r="P103" s="60"/>
      <c r="Q103" s="60"/>
      <c r="R103" s="60"/>
      <c r="S103" s="64"/>
    </row>
    <row r="104" spans="1:20" ht="15" customHeight="1" x14ac:dyDescent="0.15">
      <c r="A104" s="197" t="str">
        <f>IF(B80="変則就労",IF(B104="","※",""),"")</f>
        <v/>
      </c>
      <c r="B104" s="43"/>
      <c r="C104" s="19" t="s">
        <v>5</v>
      </c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60"/>
      <c r="O104" s="60"/>
      <c r="P104" s="60"/>
      <c r="Q104" s="60"/>
      <c r="R104" s="60"/>
      <c r="S104" s="64"/>
    </row>
    <row r="105" spans="1:20" ht="15" customHeight="1" x14ac:dyDescent="0.15">
      <c r="A105" s="50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22" t="str">
        <f>T99</f>
        <v/>
      </c>
      <c r="O105" s="222"/>
      <c r="P105" s="222"/>
      <c r="Q105" s="222"/>
      <c r="R105" s="222"/>
      <c r="S105" s="223"/>
    </row>
    <row r="106" spans="1:20" ht="15" customHeight="1" x14ac:dyDescent="0.15">
      <c r="A106" s="50"/>
      <c r="B106" s="25" t="s">
        <v>185</v>
      </c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22"/>
      <c r="O106" s="222"/>
      <c r="P106" s="222"/>
      <c r="Q106" s="222"/>
      <c r="R106" s="222"/>
      <c r="S106" s="223"/>
    </row>
    <row r="107" spans="1:20" ht="15" customHeight="1" x14ac:dyDescent="0.15">
      <c r="A107" s="197" t="str">
        <f>IF(B80="変則就労",IF(B107&amp;E107&amp;K107="","※",""),"")</f>
        <v/>
      </c>
      <c r="B107" s="217"/>
      <c r="C107" s="217"/>
      <c r="D107" s="25" t="s">
        <v>77</v>
      </c>
      <c r="E107" s="217"/>
      <c r="F107" s="217"/>
      <c r="G107" s="25" t="s">
        <v>78</v>
      </c>
      <c r="H107" s="241" t="s">
        <v>241</v>
      </c>
      <c r="I107" s="241"/>
      <c r="J107" s="241"/>
      <c r="K107" s="240"/>
      <c r="L107" s="240"/>
      <c r="M107" s="25" t="s">
        <v>80</v>
      </c>
      <c r="N107" s="222"/>
      <c r="O107" s="222"/>
      <c r="P107" s="222"/>
      <c r="Q107" s="222"/>
      <c r="R107" s="222"/>
      <c r="S107" s="223"/>
    </row>
    <row r="108" spans="1:20" ht="15" customHeight="1" x14ac:dyDescent="0.15">
      <c r="A108" s="50"/>
      <c r="B108" s="25" t="s">
        <v>186</v>
      </c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22"/>
      <c r="O108" s="222"/>
      <c r="P108" s="222"/>
      <c r="Q108" s="222"/>
      <c r="R108" s="222"/>
      <c r="S108" s="223"/>
    </row>
    <row r="109" spans="1:20" ht="15" customHeight="1" thickBot="1" x14ac:dyDescent="0.2">
      <c r="A109" s="51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224"/>
      <c r="O109" s="224"/>
      <c r="P109" s="224"/>
      <c r="Q109" s="224"/>
      <c r="R109" s="224"/>
      <c r="S109" s="225"/>
    </row>
    <row r="110" spans="1:20" ht="15.75" thickTop="1" x14ac:dyDescent="0.15">
      <c r="A110" s="50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46"/>
    </row>
    <row r="111" spans="1:20" ht="18.75" x14ac:dyDescent="0.15">
      <c r="A111" s="53" t="s">
        <v>231</v>
      </c>
      <c r="B111" s="36" t="s">
        <v>187</v>
      </c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49"/>
    </row>
    <row r="112" spans="1:20" ht="18.75" x14ac:dyDescent="0.15">
      <c r="A112" s="58"/>
      <c r="B112" s="36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49"/>
    </row>
    <row r="113" spans="1:19" x14ac:dyDescent="0.15">
      <c r="A113" s="50" t="s">
        <v>232</v>
      </c>
      <c r="B113" s="25" t="s">
        <v>188</v>
      </c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49"/>
    </row>
    <row r="114" spans="1:19" x14ac:dyDescent="0.15">
      <c r="A114" s="197" t="str">
        <f>IF(D114&amp;F114&amp;K114&amp;M114&amp;R114="","※","")</f>
        <v>※</v>
      </c>
      <c r="B114" s="25" t="s">
        <v>146</v>
      </c>
      <c r="C114" s="24" t="s">
        <v>189</v>
      </c>
      <c r="D114" s="59"/>
      <c r="E114" s="24" t="s">
        <v>3</v>
      </c>
      <c r="F114" s="59"/>
      <c r="G114" s="24" t="s">
        <v>190</v>
      </c>
      <c r="H114" s="24" t="s">
        <v>193</v>
      </c>
      <c r="I114" s="218" t="s">
        <v>191</v>
      </c>
      <c r="J114" s="218"/>
      <c r="K114" s="59"/>
      <c r="L114" s="25" t="s">
        <v>77</v>
      </c>
      <c r="M114" s="59"/>
      <c r="N114" s="25" t="s">
        <v>78</v>
      </c>
      <c r="O114" s="24" t="s">
        <v>192</v>
      </c>
      <c r="P114" s="218" t="s">
        <v>194</v>
      </c>
      <c r="Q114" s="218"/>
      <c r="R114" s="59"/>
      <c r="S114" s="63" t="s">
        <v>5</v>
      </c>
    </row>
    <row r="115" spans="1:19" x14ac:dyDescent="0.15">
      <c r="A115" s="50"/>
      <c r="B115" s="25" t="s">
        <v>147</v>
      </c>
      <c r="C115" s="24" t="s">
        <v>189</v>
      </c>
      <c r="D115" s="59"/>
      <c r="E115" s="24" t="s">
        <v>3</v>
      </c>
      <c r="F115" s="59"/>
      <c r="G115" s="24" t="s">
        <v>190</v>
      </c>
      <c r="H115" s="24" t="s">
        <v>193</v>
      </c>
      <c r="I115" s="218" t="s">
        <v>191</v>
      </c>
      <c r="J115" s="218"/>
      <c r="K115" s="59"/>
      <c r="L115" s="25" t="s">
        <v>77</v>
      </c>
      <c r="M115" s="59"/>
      <c r="N115" s="25" t="s">
        <v>78</v>
      </c>
      <c r="O115" s="24" t="s">
        <v>192</v>
      </c>
      <c r="P115" s="218" t="s">
        <v>194</v>
      </c>
      <c r="Q115" s="218"/>
      <c r="R115" s="59"/>
      <c r="S115" s="63" t="s">
        <v>5</v>
      </c>
    </row>
    <row r="116" spans="1:19" x14ac:dyDescent="0.15">
      <c r="A116" s="50"/>
      <c r="B116" s="25" t="s">
        <v>149</v>
      </c>
      <c r="C116" s="24" t="s">
        <v>189</v>
      </c>
      <c r="D116" s="59"/>
      <c r="E116" s="24" t="s">
        <v>3</v>
      </c>
      <c r="F116" s="59"/>
      <c r="G116" s="24" t="s">
        <v>190</v>
      </c>
      <c r="H116" s="24" t="s">
        <v>193</v>
      </c>
      <c r="I116" s="218" t="s">
        <v>191</v>
      </c>
      <c r="J116" s="218"/>
      <c r="K116" s="59"/>
      <c r="L116" s="25" t="s">
        <v>77</v>
      </c>
      <c r="M116" s="59"/>
      <c r="N116" s="25" t="s">
        <v>78</v>
      </c>
      <c r="O116" s="24" t="s">
        <v>192</v>
      </c>
      <c r="P116" s="218" t="s">
        <v>194</v>
      </c>
      <c r="Q116" s="218"/>
      <c r="R116" s="59"/>
      <c r="S116" s="63" t="s">
        <v>5</v>
      </c>
    </row>
    <row r="117" spans="1:19" x14ac:dyDescent="0.15">
      <c r="A117" s="50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49"/>
    </row>
    <row r="118" spans="1:19" x14ac:dyDescent="0.15">
      <c r="A118" s="50"/>
      <c r="B118" s="25" t="s">
        <v>195</v>
      </c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49"/>
    </row>
    <row r="119" spans="1:19" x14ac:dyDescent="0.15">
      <c r="A119" s="50"/>
      <c r="B119" s="25" t="s">
        <v>197</v>
      </c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49"/>
    </row>
    <row r="120" spans="1:19" x14ac:dyDescent="0.15">
      <c r="A120" s="50"/>
      <c r="B120" s="25" t="s">
        <v>196</v>
      </c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49"/>
    </row>
    <row r="121" spans="1:19" x14ac:dyDescent="0.15">
      <c r="A121" s="50"/>
      <c r="B121" s="25" t="s">
        <v>217</v>
      </c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49"/>
    </row>
    <row r="122" spans="1:19" x14ac:dyDescent="0.15">
      <c r="A122" s="50"/>
      <c r="B122" s="219" t="s">
        <v>218</v>
      </c>
      <c r="C122" s="21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  <c r="O122" s="219"/>
      <c r="P122" s="219"/>
      <c r="Q122" s="219"/>
      <c r="R122" s="219"/>
      <c r="S122" s="220"/>
    </row>
    <row r="123" spans="1:19" x14ac:dyDescent="0.15">
      <c r="A123" s="50"/>
      <c r="B123" s="219"/>
      <c r="C123" s="21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  <c r="O123" s="219"/>
      <c r="P123" s="219"/>
      <c r="Q123" s="219"/>
      <c r="R123" s="219"/>
      <c r="S123" s="220"/>
    </row>
    <row r="124" spans="1:19" ht="15.75" thickBot="1" x14ac:dyDescent="0.2">
      <c r="A124" s="51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54"/>
    </row>
    <row r="125" spans="1:19" ht="15.75" thickTop="1" x14ac:dyDescent="0.15">
      <c r="A125" s="50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49"/>
    </row>
    <row r="126" spans="1:19" ht="18.75" x14ac:dyDescent="0.15">
      <c r="A126" s="53" t="s">
        <v>233</v>
      </c>
      <c r="B126" s="36" t="s">
        <v>202</v>
      </c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49"/>
    </row>
    <row r="127" spans="1:19" ht="18.75" x14ac:dyDescent="0.15">
      <c r="A127" s="58"/>
      <c r="B127" s="36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49"/>
    </row>
    <row r="128" spans="1:19" x14ac:dyDescent="0.15">
      <c r="A128" s="50" t="s">
        <v>234</v>
      </c>
      <c r="B128" s="25" t="s">
        <v>260</v>
      </c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49"/>
    </row>
    <row r="129" spans="1:19" x14ac:dyDescent="0.15">
      <c r="A129" s="197" t="str">
        <f>IF(B129="","※","")</f>
        <v>※</v>
      </c>
      <c r="B129" s="217"/>
      <c r="C129" s="217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191"/>
      <c r="R129" s="38"/>
      <c r="S129" s="194"/>
    </row>
    <row r="130" spans="1:19" x14ac:dyDescent="0.15">
      <c r="A130" s="50"/>
      <c r="B130" s="25" t="s">
        <v>261</v>
      </c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191"/>
      <c r="R130" s="38"/>
      <c r="S130" s="194"/>
    </row>
    <row r="131" spans="1:19" x14ac:dyDescent="0.15">
      <c r="A131" s="197" t="str">
        <f>IF(B129="はい",IF(B131="","※",""),"")</f>
        <v/>
      </c>
      <c r="B131" s="217"/>
      <c r="C131" s="217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49"/>
    </row>
    <row r="132" spans="1:19" x14ac:dyDescent="0.15">
      <c r="A132" s="190"/>
      <c r="B132" s="188"/>
      <c r="C132" s="188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49"/>
    </row>
    <row r="133" spans="1:19" x14ac:dyDescent="0.15">
      <c r="A133" s="50"/>
      <c r="B133" s="25"/>
      <c r="C133" s="25" t="s">
        <v>199</v>
      </c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49"/>
    </row>
    <row r="134" spans="1:19" x14ac:dyDescent="0.15">
      <c r="A134" s="50"/>
      <c r="B134" s="202" t="str">
        <f>IF(B129="はい",IF(C134&amp;K134="","※",""),"")</f>
        <v/>
      </c>
      <c r="C134" s="216"/>
      <c r="D134" s="216"/>
      <c r="E134" s="216"/>
      <c r="F134" s="216"/>
      <c r="G134" s="216"/>
      <c r="H134" s="216"/>
      <c r="I134" s="216"/>
      <c r="J134" s="24" t="s">
        <v>48</v>
      </c>
      <c r="K134" s="216"/>
      <c r="L134" s="216"/>
      <c r="M134" s="216"/>
      <c r="N134" s="216"/>
      <c r="O134" s="216"/>
      <c r="P134" s="216"/>
      <c r="Q134" s="216"/>
      <c r="R134" s="25"/>
      <c r="S134" s="49"/>
    </row>
    <row r="135" spans="1:19" ht="15.75" thickBot="1" x14ac:dyDescent="0.2">
      <c r="A135" s="51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54"/>
    </row>
    <row r="136" spans="1:19" ht="15.75" thickTop="1" x14ac:dyDescent="0.15">
      <c r="A136" s="50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49"/>
    </row>
    <row r="137" spans="1:19" ht="18.75" x14ac:dyDescent="0.15">
      <c r="A137" s="53" t="s">
        <v>235</v>
      </c>
      <c r="B137" s="36" t="s">
        <v>203</v>
      </c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49"/>
    </row>
    <row r="138" spans="1:19" ht="18.75" x14ac:dyDescent="0.15">
      <c r="A138" s="58"/>
      <c r="B138" s="36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49"/>
    </row>
    <row r="139" spans="1:19" x14ac:dyDescent="0.15">
      <c r="A139" s="50" t="s">
        <v>236</v>
      </c>
      <c r="B139" s="25" t="s">
        <v>262</v>
      </c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49"/>
    </row>
    <row r="140" spans="1:19" x14ac:dyDescent="0.15">
      <c r="A140" s="197" t="str">
        <f>IF(B140="","※","")</f>
        <v>※</v>
      </c>
      <c r="B140" s="217"/>
      <c r="C140" s="217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191"/>
      <c r="R140" s="38"/>
      <c r="S140" s="194"/>
    </row>
    <row r="141" spans="1:19" x14ac:dyDescent="0.15">
      <c r="A141" s="50"/>
      <c r="B141" s="25" t="s">
        <v>263</v>
      </c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49"/>
    </row>
    <row r="142" spans="1:19" x14ac:dyDescent="0.15">
      <c r="A142" s="197" t="str">
        <f>IF(B140="はい",IF(B142="","※",""),"")</f>
        <v/>
      </c>
      <c r="B142" s="217"/>
      <c r="C142" s="217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49"/>
    </row>
    <row r="143" spans="1:19" x14ac:dyDescent="0.15">
      <c r="A143" s="50"/>
      <c r="B143" s="38"/>
      <c r="C143" s="38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49"/>
    </row>
    <row r="144" spans="1:19" x14ac:dyDescent="0.15">
      <c r="A144" s="50"/>
      <c r="B144" s="25"/>
      <c r="C144" s="25" t="s">
        <v>199</v>
      </c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49"/>
    </row>
    <row r="145" spans="1:19" x14ac:dyDescent="0.15">
      <c r="A145" s="50"/>
      <c r="B145" s="202" t="str">
        <f>IF(B140="はい",IF(C145&amp;K145="","※",""),"")</f>
        <v/>
      </c>
      <c r="C145" s="221"/>
      <c r="D145" s="221"/>
      <c r="E145" s="221"/>
      <c r="F145" s="221"/>
      <c r="G145" s="221"/>
      <c r="H145" s="221"/>
      <c r="I145" s="221"/>
      <c r="J145" s="24" t="s">
        <v>48</v>
      </c>
      <c r="K145" s="221"/>
      <c r="L145" s="221"/>
      <c r="M145" s="221"/>
      <c r="N145" s="221"/>
      <c r="O145" s="221"/>
      <c r="P145" s="221"/>
      <c r="Q145" s="221"/>
      <c r="R145" s="25"/>
      <c r="S145" s="49"/>
    </row>
    <row r="146" spans="1:19" x14ac:dyDescent="0.15">
      <c r="A146" s="50"/>
      <c r="B146" s="25"/>
      <c r="C146" s="25" t="s">
        <v>200</v>
      </c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49"/>
    </row>
    <row r="147" spans="1:19" x14ac:dyDescent="0.15">
      <c r="A147" s="50"/>
      <c r="B147" s="25"/>
      <c r="C147" s="25" t="s">
        <v>255</v>
      </c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49"/>
    </row>
    <row r="148" spans="1:19" x14ac:dyDescent="0.15">
      <c r="A148" s="50"/>
      <c r="B148" s="25"/>
      <c r="C148" s="25" t="s">
        <v>256</v>
      </c>
      <c r="D148" s="25" t="s">
        <v>257</v>
      </c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49"/>
    </row>
    <row r="149" spans="1:19" x14ac:dyDescent="0.15">
      <c r="A149" s="50"/>
      <c r="B149" s="25"/>
      <c r="C149" s="25"/>
      <c r="D149" s="25" t="s">
        <v>258</v>
      </c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49"/>
    </row>
    <row r="150" spans="1:19" x14ac:dyDescent="0.15">
      <c r="A150" s="50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49"/>
    </row>
    <row r="151" spans="1:19" ht="15.75" thickBot="1" x14ac:dyDescent="0.2">
      <c r="A151" s="50"/>
      <c r="B151" s="25"/>
      <c r="C151" s="25" t="s">
        <v>251</v>
      </c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49"/>
    </row>
    <row r="152" spans="1:19" ht="15.75" thickBot="1" x14ac:dyDescent="0.2">
      <c r="A152" s="50"/>
      <c r="B152" s="202" t="str">
        <f>IF($B$140="はい",IF(C152="","※",""),"")</f>
        <v/>
      </c>
      <c r="C152" s="217"/>
      <c r="D152" s="217"/>
      <c r="E152" s="217"/>
      <c r="F152" s="217"/>
      <c r="G152" s="69"/>
      <c r="H152" s="25" t="s">
        <v>252</v>
      </c>
      <c r="I152" s="25"/>
      <c r="J152" s="25"/>
      <c r="K152" s="25"/>
      <c r="L152" s="243" t="str">
        <f>IF(K145="","",K145+1)</f>
        <v/>
      </c>
      <c r="M152" s="244"/>
      <c r="N152" s="244"/>
      <c r="O152" s="244"/>
      <c r="P152" s="245"/>
      <c r="Q152" s="25" t="s">
        <v>206</v>
      </c>
      <c r="R152" s="25"/>
      <c r="S152" s="49"/>
    </row>
    <row r="153" spans="1:19" x14ac:dyDescent="0.15">
      <c r="A153" s="50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49"/>
    </row>
    <row r="154" spans="1:19" x14ac:dyDescent="0.15">
      <c r="A154" s="50"/>
      <c r="B154" s="25"/>
      <c r="C154" s="25" t="s">
        <v>205</v>
      </c>
      <c r="D154" s="25"/>
      <c r="E154" s="25"/>
      <c r="F154" s="30"/>
      <c r="G154" s="30"/>
      <c r="H154" s="30"/>
      <c r="I154" s="30"/>
      <c r="J154" s="30"/>
      <c r="K154" s="25"/>
      <c r="L154" s="25"/>
      <c r="M154" s="25"/>
      <c r="N154" s="25"/>
      <c r="O154" s="25"/>
      <c r="P154" s="25"/>
      <c r="Q154" s="25"/>
      <c r="R154" s="25"/>
      <c r="S154" s="49"/>
    </row>
    <row r="155" spans="1:19" x14ac:dyDescent="0.15">
      <c r="A155" s="50"/>
      <c r="B155" s="202" t="str">
        <f>IF($B$140="はい",IF(C155="","※",""),"")</f>
        <v/>
      </c>
      <c r="C155" s="217"/>
      <c r="D155" s="217"/>
      <c r="E155" s="25"/>
      <c r="F155" s="30"/>
      <c r="G155" s="30"/>
      <c r="H155" s="30"/>
      <c r="I155" s="30"/>
      <c r="J155" s="30"/>
      <c r="K155" s="25"/>
      <c r="L155" s="25"/>
      <c r="M155" s="25"/>
      <c r="N155" s="25"/>
      <c r="O155" s="25"/>
      <c r="P155" s="25"/>
      <c r="Q155" s="25"/>
      <c r="R155" s="25"/>
      <c r="S155" s="49"/>
    </row>
    <row r="156" spans="1:19" x14ac:dyDescent="0.15">
      <c r="A156" s="50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49"/>
    </row>
    <row r="157" spans="1:19" x14ac:dyDescent="0.15">
      <c r="A157" s="50"/>
      <c r="B157" s="25"/>
      <c r="C157" s="25" t="s">
        <v>204</v>
      </c>
      <c r="D157" s="25"/>
      <c r="E157" s="25"/>
      <c r="F157" s="30"/>
      <c r="G157" s="30"/>
      <c r="H157" s="30"/>
      <c r="I157" s="30"/>
      <c r="J157" s="30"/>
      <c r="K157" s="25"/>
      <c r="L157" s="25"/>
      <c r="M157" s="25"/>
      <c r="N157" s="25"/>
      <c r="O157" s="25"/>
      <c r="P157" s="25"/>
      <c r="Q157" s="25"/>
      <c r="R157" s="25"/>
      <c r="S157" s="49"/>
    </row>
    <row r="158" spans="1:19" x14ac:dyDescent="0.15">
      <c r="A158" s="50"/>
      <c r="B158" s="25"/>
      <c r="C158" s="215" t="s">
        <v>284</v>
      </c>
      <c r="D158" s="188"/>
      <c r="E158" s="25"/>
      <c r="F158" s="30"/>
      <c r="G158" s="30"/>
      <c r="H158" s="30"/>
      <c r="I158" s="30"/>
      <c r="J158" s="30"/>
      <c r="K158" s="25"/>
      <c r="L158" s="25"/>
      <c r="M158" s="25"/>
      <c r="N158" s="25"/>
      <c r="O158" s="25"/>
      <c r="P158" s="25"/>
      <c r="Q158" s="25"/>
      <c r="R158" s="25"/>
      <c r="S158" s="49"/>
    </row>
    <row r="159" spans="1:19" x14ac:dyDescent="0.15">
      <c r="A159" s="50"/>
      <c r="B159" s="202" t="str">
        <f>IF($B$140="はい",IF(C159="","※",""),"")</f>
        <v/>
      </c>
      <c r="C159" s="217"/>
      <c r="D159" s="217"/>
      <c r="E159" s="25"/>
      <c r="F159" s="30"/>
      <c r="G159" s="30"/>
      <c r="H159" s="30"/>
      <c r="I159" s="30"/>
      <c r="J159" s="30"/>
      <c r="K159" s="25"/>
      <c r="L159" s="25"/>
      <c r="M159" s="25"/>
      <c r="N159" s="25"/>
      <c r="O159" s="25"/>
      <c r="P159" s="25"/>
      <c r="Q159" s="25"/>
      <c r="R159" s="25"/>
      <c r="S159" s="49"/>
    </row>
    <row r="160" spans="1:19" ht="15.75" thickBot="1" x14ac:dyDescent="0.2">
      <c r="A160" s="51"/>
      <c r="B160" s="32"/>
      <c r="C160" s="33"/>
      <c r="D160" s="33"/>
      <c r="E160" s="32"/>
      <c r="F160" s="34"/>
      <c r="G160" s="34"/>
      <c r="H160" s="34"/>
      <c r="I160" s="34"/>
      <c r="J160" s="34"/>
      <c r="K160" s="32"/>
      <c r="L160" s="32"/>
      <c r="M160" s="32"/>
      <c r="N160" s="32"/>
      <c r="O160" s="32"/>
      <c r="P160" s="32"/>
      <c r="Q160" s="32"/>
      <c r="R160" s="32"/>
      <c r="S160" s="54"/>
    </row>
    <row r="161" spans="1:19" ht="15.75" thickTop="1" x14ac:dyDescent="0.15">
      <c r="A161" s="50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49"/>
    </row>
    <row r="162" spans="1:19" ht="18.75" x14ac:dyDescent="0.15">
      <c r="A162" s="68" t="s">
        <v>248</v>
      </c>
      <c r="B162" s="36" t="s">
        <v>238</v>
      </c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49"/>
    </row>
    <row r="163" spans="1:19" ht="10.5" customHeight="1" x14ac:dyDescent="0.15">
      <c r="A163" s="58"/>
      <c r="B163" s="36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49"/>
    </row>
    <row r="164" spans="1:19" x14ac:dyDescent="0.15">
      <c r="A164" s="50" t="s">
        <v>237</v>
      </c>
      <c r="B164" s="25" t="s">
        <v>264</v>
      </c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49"/>
    </row>
    <row r="165" spans="1:19" x14ac:dyDescent="0.15">
      <c r="A165" s="197" t="str">
        <f>IF(B165="","※","")</f>
        <v>※</v>
      </c>
      <c r="B165" s="217"/>
      <c r="C165" s="217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49"/>
    </row>
    <row r="166" spans="1:19" x14ac:dyDescent="0.15">
      <c r="A166" s="50"/>
      <c r="B166" s="25" t="s">
        <v>263</v>
      </c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49"/>
    </row>
    <row r="167" spans="1:19" x14ac:dyDescent="0.15">
      <c r="A167" s="197" t="str">
        <f>IF($B$165="はい",IF(B167="","※",""),"")</f>
        <v/>
      </c>
      <c r="B167" s="217"/>
      <c r="C167" s="217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49"/>
    </row>
    <row r="168" spans="1:19" x14ac:dyDescent="0.15">
      <c r="A168" s="50"/>
      <c r="B168" s="38"/>
      <c r="C168" s="38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49"/>
    </row>
    <row r="169" spans="1:19" x14ac:dyDescent="0.15">
      <c r="A169" s="50"/>
      <c r="B169" s="39"/>
      <c r="C169" s="39" t="s">
        <v>249</v>
      </c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49"/>
    </row>
    <row r="170" spans="1:19" x14ac:dyDescent="0.15">
      <c r="A170" s="50"/>
      <c r="B170" s="201" t="str">
        <f>IF($B$165="はい",IF(C170="","※",""),"")</f>
        <v/>
      </c>
      <c r="C170" s="217"/>
      <c r="D170" s="217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49"/>
    </row>
    <row r="171" spans="1:19" x14ac:dyDescent="0.15">
      <c r="A171" s="50"/>
      <c r="B171" s="38"/>
      <c r="C171" s="38"/>
      <c r="D171" s="39" t="s">
        <v>250</v>
      </c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49"/>
    </row>
    <row r="172" spans="1:19" x14ac:dyDescent="0.15">
      <c r="A172" s="50"/>
      <c r="B172" s="38"/>
      <c r="C172" s="202" t="str">
        <f>IF(C170="その他",IF(D172="","※",""),"")</f>
        <v/>
      </c>
      <c r="D172" s="217"/>
      <c r="E172" s="217"/>
      <c r="F172" s="217"/>
      <c r="G172" s="217"/>
      <c r="H172" s="217"/>
      <c r="I172" s="217"/>
      <c r="J172" s="217"/>
      <c r="K172" s="217"/>
      <c r="L172" s="217"/>
      <c r="M172" s="25"/>
      <c r="N172" s="25"/>
      <c r="O172" s="25"/>
      <c r="P172" s="25"/>
      <c r="Q172" s="25"/>
      <c r="R172" s="25"/>
      <c r="S172" s="49"/>
    </row>
    <row r="173" spans="1:19" x14ac:dyDescent="0.15">
      <c r="A173" s="50"/>
      <c r="B173" s="38"/>
      <c r="C173" s="38"/>
      <c r="D173" s="38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49"/>
    </row>
    <row r="174" spans="1:19" x14ac:dyDescent="0.15">
      <c r="A174" s="50"/>
      <c r="B174" s="25"/>
      <c r="C174" s="25" t="s">
        <v>199</v>
      </c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49"/>
    </row>
    <row r="175" spans="1:19" x14ac:dyDescent="0.15">
      <c r="A175" s="50"/>
      <c r="B175" s="201" t="str">
        <f>IF($B$165="はい",IF(C175&amp;K175="","※",""),"")</f>
        <v/>
      </c>
      <c r="C175" s="216"/>
      <c r="D175" s="216"/>
      <c r="E175" s="216"/>
      <c r="F175" s="216"/>
      <c r="G175" s="216"/>
      <c r="H175" s="216"/>
      <c r="I175" s="216"/>
      <c r="J175" s="66" t="s">
        <v>48</v>
      </c>
      <c r="K175" s="216"/>
      <c r="L175" s="216"/>
      <c r="M175" s="216"/>
      <c r="N175" s="216"/>
      <c r="O175" s="216"/>
      <c r="P175" s="216"/>
      <c r="Q175" s="216"/>
      <c r="R175" s="25"/>
      <c r="S175" s="49"/>
    </row>
    <row r="176" spans="1:19" ht="15.75" thickBot="1" x14ac:dyDescent="0.2">
      <c r="A176" s="51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54"/>
    </row>
    <row r="177" spans="1:19" ht="15.75" thickTop="1" x14ac:dyDescent="0.15">
      <c r="A177" s="50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49"/>
    </row>
    <row r="178" spans="1:19" ht="18.75" x14ac:dyDescent="0.15">
      <c r="A178" s="68" t="s">
        <v>247</v>
      </c>
      <c r="B178" s="36" t="s">
        <v>253</v>
      </c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49"/>
    </row>
    <row r="179" spans="1:19" x14ac:dyDescent="0.15">
      <c r="A179" s="50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49"/>
    </row>
    <row r="180" spans="1:19" x14ac:dyDescent="0.15">
      <c r="A180" s="50" t="s">
        <v>239</v>
      </c>
      <c r="B180" s="25" t="s">
        <v>265</v>
      </c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49"/>
    </row>
    <row r="181" spans="1:19" x14ac:dyDescent="0.15">
      <c r="A181" s="197" t="str">
        <f>IF(B181="","※","")</f>
        <v>※</v>
      </c>
      <c r="B181" s="217"/>
      <c r="C181" s="217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49"/>
    </row>
    <row r="182" spans="1:19" x14ac:dyDescent="0.15">
      <c r="A182" s="50"/>
      <c r="B182" s="25" t="s">
        <v>266</v>
      </c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49"/>
    </row>
    <row r="183" spans="1:19" x14ac:dyDescent="0.15">
      <c r="A183" s="197" t="str">
        <f>IF($B$181="はい",IF(B183="","※",""),"")</f>
        <v/>
      </c>
      <c r="B183" s="217"/>
      <c r="C183" s="217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49"/>
    </row>
    <row r="184" spans="1:19" x14ac:dyDescent="0.15">
      <c r="A184" s="50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49"/>
    </row>
    <row r="185" spans="1:19" x14ac:dyDescent="0.15">
      <c r="A185" s="50"/>
      <c r="B185" s="25" t="s">
        <v>267</v>
      </c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49"/>
    </row>
    <row r="186" spans="1:19" x14ac:dyDescent="0.15">
      <c r="A186" s="197" t="str">
        <f>IF($B$181="はい",IF(B186&amp;J186="","※",""),"")</f>
        <v/>
      </c>
      <c r="B186" s="216"/>
      <c r="C186" s="216"/>
      <c r="D186" s="216"/>
      <c r="E186" s="216"/>
      <c r="F186" s="216"/>
      <c r="G186" s="216"/>
      <c r="H186" s="216"/>
      <c r="I186" s="24" t="s">
        <v>48</v>
      </c>
      <c r="J186" s="216"/>
      <c r="K186" s="216"/>
      <c r="L186" s="216"/>
      <c r="M186" s="216"/>
      <c r="N186" s="216"/>
      <c r="O186" s="216"/>
      <c r="P186" s="216"/>
      <c r="Q186" s="25"/>
      <c r="R186" s="25"/>
      <c r="S186" s="49"/>
    </row>
    <row r="187" spans="1:19" x14ac:dyDescent="0.15">
      <c r="A187" s="50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49"/>
    </row>
    <row r="188" spans="1:19" x14ac:dyDescent="0.15">
      <c r="A188" s="50"/>
      <c r="B188" s="25" t="s">
        <v>268</v>
      </c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49"/>
    </row>
    <row r="189" spans="1:19" ht="15.75" customHeight="1" x14ac:dyDescent="0.15">
      <c r="A189" s="197" t="str">
        <f>IF($B$181="はい",IF(B189&amp;D189&amp;H189&amp;J189&amp;O189="","※",""),"")</f>
        <v/>
      </c>
      <c r="B189" s="59"/>
      <c r="C189" s="24" t="s">
        <v>85</v>
      </c>
      <c r="D189" s="59"/>
      <c r="E189" s="24" t="s">
        <v>78</v>
      </c>
      <c r="F189" s="218" t="s">
        <v>48</v>
      </c>
      <c r="G189" s="218"/>
      <c r="H189" s="59"/>
      <c r="I189" s="24" t="s">
        <v>85</v>
      </c>
      <c r="J189" s="59"/>
      <c r="K189" s="24" t="s">
        <v>78</v>
      </c>
      <c r="L189" s="25" t="s">
        <v>241</v>
      </c>
      <c r="M189" s="60"/>
      <c r="N189" s="60"/>
      <c r="O189" s="67"/>
      <c r="P189" s="25" t="s">
        <v>80</v>
      </c>
      <c r="Q189" s="25"/>
      <c r="R189" s="25"/>
      <c r="S189" s="49"/>
    </row>
    <row r="190" spans="1:19" ht="15.75" thickBot="1" x14ac:dyDescent="0.2">
      <c r="A190" s="51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54"/>
    </row>
    <row r="191" spans="1:19" ht="15.75" thickTop="1" x14ac:dyDescent="0.15">
      <c r="A191" s="50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49"/>
    </row>
    <row r="192" spans="1:19" ht="18.75" x14ac:dyDescent="0.15">
      <c r="A192" s="68" t="s">
        <v>246</v>
      </c>
      <c r="B192" s="36" t="s">
        <v>201</v>
      </c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49"/>
    </row>
    <row r="193" spans="1:19" x14ac:dyDescent="0.15">
      <c r="A193" s="50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49"/>
    </row>
    <row r="194" spans="1:19" x14ac:dyDescent="0.15">
      <c r="A194" s="50" t="s">
        <v>243</v>
      </c>
      <c r="B194" s="25" t="s">
        <v>207</v>
      </c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49"/>
    </row>
    <row r="195" spans="1:19" x14ac:dyDescent="0.15">
      <c r="A195" s="197" t="str">
        <f>IF(B195="","※","")</f>
        <v>※</v>
      </c>
      <c r="B195" s="217"/>
      <c r="C195" s="217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49"/>
    </row>
    <row r="196" spans="1:19" x14ac:dyDescent="0.15">
      <c r="A196" s="50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49"/>
    </row>
    <row r="197" spans="1:19" x14ac:dyDescent="0.15">
      <c r="A197" s="50" t="s">
        <v>244</v>
      </c>
      <c r="B197" s="25" t="s">
        <v>269</v>
      </c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49"/>
    </row>
    <row r="198" spans="1:19" x14ac:dyDescent="0.15">
      <c r="A198" s="197" t="str">
        <f>IF(B198="","※","")</f>
        <v>※</v>
      </c>
      <c r="B198" s="217"/>
      <c r="C198" s="217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49"/>
    </row>
    <row r="199" spans="1:19" x14ac:dyDescent="0.15">
      <c r="A199" s="50"/>
      <c r="B199" s="25" t="s">
        <v>270</v>
      </c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49"/>
    </row>
    <row r="200" spans="1:19" x14ac:dyDescent="0.15">
      <c r="A200" s="197" t="str">
        <f>IF($B$198="はい",IF(B200&amp;J200="","※",""),"")</f>
        <v/>
      </c>
      <c r="B200" s="216"/>
      <c r="C200" s="216"/>
      <c r="D200" s="216"/>
      <c r="E200" s="216"/>
      <c r="F200" s="216"/>
      <c r="G200" s="216"/>
      <c r="H200" s="216"/>
      <c r="I200" s="24" t="s">
        <v>48</v>
      </c>
      <c r="J200" s="216"/>
      <c r="K200" s="216"/>
      <c r="L200" s="216"/>
      <c r="M200" s="216"/>
      <c r="N200" s="216"/>
      <c r="O200" s="216"/>
      <c r="P200" s="216"/>
      <c r="Q200" s="25"/>
      <c r="R200" s="25"/>
      <c r="S200" s="49"/>
    </row>
    <row r="201" spans="1:19" ht="15.75" thickBot="1" x14ac:dyDescent="0.2">
      <c r="A201" s="51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54"/>
    </row>
    <row r="202" spans="1:19" ht="15.75" thickTop="1" x14ac:dyDescent="0.15">
      <c r="A202" s="50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49"/>
    </row>
    <row r="203" spans="1:19" ht="18.75" x14ac:dyDescent="0.15">
      <c r="A203" s="68" t="s">
        <v>245</v>
      </c>
      <c r="B203" s="36" t="s">
        <v>208</v>
      </c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49"/>
    </row>
    <row r="204" spans="1:19" x14ac:dyDescent="0.15">
      <c r="A204" s="50"/>
      <c r="B204" s="25" t="s">
        <v>209</v>
      </c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49"/>
    </row>
    <row r="205" spans="1:19" x14ac:dyDescent="0.15">
      <c r="A205" s="50"/>
      <c r="B205" s="242"/>
      <c r="C205" s="242"/>
      <c r="D205" s="242"/>
      <c r="E205" s="242"/>
      <c r="F205" s="242"/>
      <c r="G205" s="242"/>
      <c r="H205" s="242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49"/>
    </row>
    <row r="206" spans="1:19" x14ac:dyDescent="0.15">
      <c r="A206" s="50"/>
      <c r="B206" s="242"/>
      <c r="C206" s="242"/>
      <c r="D206" s="242"/>
      <c r="E206" s="242"/>
      <c r="F206" s="242"/>
      <c r="G206" s="242"/>
      <c r="H206" s="242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49"/>
    </row>
    <row r="207" spans="1:19" x14ac:dyDescent="0.15">
      <c r="A207" s="50"/>
      <c r="B207" s="242"/>
      <c r="C207" s="242"/>
      <c r="D207" s="242"/>
      <c r="E207" s="242"/>
      <c r="F207" s="242"/>
      <c r="G207" s="242"/>
      <c r="H207" s="242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49"/>
    </row>
    <row r="208" spans="1:19" x14ac:dyDescent="0.15">
      <c r="A208" s="50"/>
      <c r="B208" s="242"/>
      <c r="C208" s="242"/>
      <c r="D208" s="242"/>
      <c r="E208" s="242"/>
      <c r="F208" s="242"/>
      <c r="G208" s="242"/>
      <c r="H208" s="242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49"/>
    </row>
    <row r="209" spans="1:20" x14ac:dyDescent="0.15">
      <c r="A209" s="50"/>
      <c r="B209" s="242"/>
      <c r="C209" s="242"/>
      <c r="D209" s="242"/>
      <c r="E209" s="242"/>
      <c r="F209" s="242"/>
      <c r="G209" s="242"/>
      <c r="H209" s="242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49"/>
    </row>
    <row r="210" spans="1:20" ht="15.75" thickBot="1" x14ac:dyDescent="0.2">
      <c r="A210" s="51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54"/>
    </row>
    <row r="211" spans="1:20" ht="15.75" thickTop="1" x14ac:dyDescent="0.15">
      <c r="A211" s="44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6"/>
    </row>
    <row r="212" spans="1:20" ht="13.5" customHeight="1" x14ac:dyDescent="0.15">
      <c r="A212" s="234" t="s">
        <v>272</v>
      </c>
      <c r="B212" s="235"/>
      <c r="C212" s="235"/>
      <c r="D212" s="235"/>
      <c r="E212" s="235"/>
      <c r="F212" s="235"/>
      <c r="G212" s="235"/>
      <c r="H212" s="235"/>
      <c r="I212" s="235"/>
      <c r="J212" s="235"/>
      <c r="K212" s="235"/>
      <c r="L212" s="235"/>
      <c r="M212" s="235"/>
      <c r="N212" s="235"/>
      <c r="O212" s="235"/>
      <c r="P212" s="235"/>
      <c r="Q212" s="235"/>
      <c r="R212" s="235"/>
      <c r="S212" s="236"/>
      <c r="T212" s="15" t="str">
        <f>IF(A200&amp;A198&amp;A195&amp;A189&amp;A186&amp;A183&amp;A181&amp;B175&amp;C172&amp;B170&amp;A167&amp;A165&amp;B159&amp;B155&amp;B152&amp;B145&amp;A142&amp;A140&amp;B134&amp;A131&amp;A129&amp;A114&amp;A107&amp;A104&amp;A101&amp;A92&amp;A91&amp;A90&amp;A86&amp;A80&amp;B75&amp;A73&amp;A70&amp;A66&amp;B62&amp;B59&amp;A57&amp;A54&amp;A48&amp;A45&amp;A42&amp;B36&amp;A34&amp;A31&amp;A28&amp;A25&amp;A22&amp;F19&amp;A19&amp;A16="","未入力の箇所はありません。","未入力の箇所があります。")</f>
        <v>未入力の箇所があります。</v>
      </c>
    </row>
    <row r="213" spans="1:20" ht="13.5" customHeight="1" x14ac:dyDescent="0.15">
      <c r="A213" s="237" t="str">
        <f>"現在"&amp;T212</f>
        <v>現在未入力の箇所があります。</v>
      </c>
      <c r="B213" s="238"/>
      <c r="C213" s="238"/>
      <c r="D213" s="238"/>
      <c r="E213" s="238"/>
      <c r="F213" s="238"/>
      <c r="G213" s="238"/>
      <c r="H213" s="238"/>
      <c r="I213" s="238"/>
      <c r="J213" s="238"/>
      <c r="K213" s="238"/>
      <c r="L213" s="238"/>
      <c r="M213" s="238"/>
      <c r="N213" s="238"/>
      <c r="O213" s="238"/>
      <c r="P213" s="238"/>
      <c r="Q213" s="238"/>
      <c r="R213" s="238"/>
      <c r="S213" s="239"/>
    </row>
    <row r="214" spans="1:20" ht="13.5" customHeight="1" x14ac:dyDescent="0.15">
      <c r="A214" s="212"/>
      <c r="B214" s="213"/>
      <c r="C214" s="213"/>
      <c r="D214" s="213"/>
      <c r="E214" s="213"/>
      <c r="F214" s="213"/>
      <c r="G214" s="213"/>
      <c r="H214" s="213"/>
      <c r="I214" s="213"/>
      <c r="J214" s="213"/>
      <c r="K214" s="213"/>
      <c r="L214" s="213"/>
      <c r="M214" s="213"/>
      <c r="N214" s="213"/>
      <c r="O214" s="213"/>
      <c r="P214" s="213"/>
      <c r="Q214" s="213"/>
      <c r="R214" s="213"/>
      <c r="S214" s="214"/>
    </row>
    <row r="215" spans="1:20" ht="13.5" customHeight="1" x14ac:dyDescent="0.15">
      <c r="A215" s="234" t="s">
        <v>273</v>
      </c>
      <c r="B215" s="235"/>
      <c r="C215" s="235"/>
      <c r="D215" s="235"/>
      <c r="E215" s="235"/>
      <c r="F215" s="235"/>
      <c r="G215" s="235"/>
      <c r="H215" s="235"/>
      <c r="I215" s="235"/>
      <c r="J215" s="235"/>
      <c r="K215" s="235"/>
      <c r="L215" s="235"/>
      <c r="M215" s="235"/>
      <c r="N215" s="235"/>
      <c r="O215" s="235"/>
      <c r="P215" s="235"/>
      <c r="Q215" s="235"/>
      <c r="R215" s="235"/>
      <c r="S215" s="236"/>
    </row>
    <row r="216" spans="1:20" ht="15.75" thickBot="1" x14ac:dyDescent="0.2">
      <c r="A216" s="203"/>
      <c r="B216" s="204"/>
      <c r="C216" s="204"/>
      <c r="D216" s="204"/>
      <c r="E216" s="204"/>
      <c r="F216" s="204"/>
      <c r="G216" s="204"/>
      <c r="H216" s="204"/>
      <c r="I216" s="204"/>
      <c r="J216" s="204"/>
      <c r="K216" s="204"/>
      <c r="L216" s="204"/>
      <c r="M216" s="204"/>
      <c r="N216" s="204"/>
      <c r="O216" s="204"/>
      <c r="P216" s="204"/>
      <c r="Q216" s="204"/>
      <c r="R216" s="204"/>
      <c r="S216" s="205"/>
    </row>
    <row r="217" spans="1:20" ht="15.75" thickTop="1" x14ac:dyDescent="0.15"/>
  </sheetData>
  <sheetProtection sheet="1" selectLockedCells="1"/>
  <mergeCells count="82">
    <mergeCell ref="A4:S5"/>
    <mergeCell ref="A1:S1"/>
    <mergeCell ref="A2:S2"/>
    <mergeCell ref="C10:F10"/>
    <mergeCell ref="N82:S86"/>
    <mergeCell ref="B45:G45"/>
    <mergeCell ref="B16:R16"/>
    <mergeCell ref="B22:R22"/>
    <mergeCell ref="B28:F28"/>
    <mergeCell ref="B34:G34"/>
    <mergeCell ref="C36:I36"/>
    <mergeCell ref="B48:G48"/>
    <mergeCell ref="B54:G54"/>
    <mergeCell ref="C59:H59"/>
    <mergeCell ref="B66:R66"/>
    <mergeCell ref="B70:R70"/>
    <mergeCell ref="C62:H62"/>
    <mergeCell ref="A212:S212"/>
    <mergeCell ref="A215:S215"/>
    <mergeCell ref="A213:S213"/>
    <mergeCell ref="E107:F107"/>
    <mergeCell ref="K107:L107"/>
    <mergeCell ref="H107:J107"/>
    <mergeCell ref="B183:C183"/>
    <mergeCell ref="B186:H186"/>
    <mergeCell ref="J186:P186"/>
    <mergeCell ref="F189:G189"/>
    <mergeCell ref="C170:D170"/>
    <mergeCell ref="D172:L172"/>
    <mergeCell ref="C152:F152"/>
    <mergeCell ref="B205:R209"/>
    <mergeCell ref="J200:P200"/>
    <mergeCell ref="L152:P152"/>
    <mergeCell ref="T94:U94"/>
    <mergeCell ref="I94:J94"/>
    <mergeCell ref="B15:R15"/>
    <mergeCell ref="B94:E94"/>
    <mergeCell ref="C19:E19"/>
    <mergeCell ref="H19:L19"/>
    <mergeCell ref="B42:G42"/>
    <mergeCell ref="T92:U92"/>
    <mergeCell ref="T91:U91"/>
    <mergeCell ref="T90:U90"/>
    <mergeCell ref="H25:I25"/>
    <mergeCell ref="E25:F25"/>
    <mergeCell ref="B25:C25"/>
    <mergeCell ref="B31:C31"/>
    <mergeCell ref="E31:F31"/>
    <mergeCell ref="H31:I31"/>
    <mergeCell ref="B57:G57"/>
    <mergeCell ref="B73:E73"/>
    <mergeCell ref="C75:H75"/>
    <mergeCell ref="B80:D80"/>
    <mergeCell ref="B167:C167"/>
    <mergeCell ref="C155:D155"/>
    <mergeCell ref="C159:D159"/>
    <mergeCell ref="F94:G94"/>
    <mergeCell ref="F101:G101"/>
    <mergeCell ref="K145:Q145"/>
    <mergeCell ref="C145:I145"/>
    <mergeCell ref="K134:Q134"/>
    <mergeCell ref="C134:I134"/>
    <mergeCell ref="B131:C131"/>
    <mergeCell ref="B142:C142"/>
    <mergeCell ref="B107:C107"/>
    <mergeCell ref="N105:S109"/>
    <mergeCell ref="B200:H200"/>
    <mergeCell ref="K175:Q175"/>
    <mergeCell ref="C175:I175"/>
    <mergeCell ref="B195:C195"/>
    <mergeCell ref="P114:Q114"/>
    <mergeCell ref="P115:Q115"/>
    <mergeCell ref="P116:Q116"/>
    <mergeCell ref="B140:C140"/>
    <mergeCell ref="B165:C165"/>
    <mergeCell ref="B181:C181"/>
    <mergeCell ref="B198:C198"/>
    <mergeCell ref="I114:J114"/>
    <mergeCell ref="I115:J115"/>
    <mergeCell ref="B129:C129"/>
    <mergeCell ref="I116:J116"/>
    <mergeCell ref="B122:S123"/>
  </mergeCells>
  <phoneticPr fontId="2"/>
  <conditionalFormatting sqref="N82 N105">
    <cfRule type="cellIs" dxfId="2" priority="2" operator="equal">
      <formula>"こちらを入力"</formula>
    </cfRule>
    <cfRule type="cellIs" dxfId="1" priority="3" operator="equal">
      <formula>"入力不要"</formula>
    </cfRule>
  </conditionalFormatting>
  <conditionalFormatting sqref="A213:A214">
    <cfRule type="cellIs" dxfId="0" priority="1" operator="equal">
      <formula>"現在未入力の箇所があります。"</formula>
    </cfRule>
  </conditionalFormatting>
  <dataValidations count="14">
    <dataValidation type="list" allowBlank="1" showInputMessage="1" sqref="B34" xr:uid="{6431348F-F61B-4C76-B0D7-DE9DAB52DACC}">
      <formula1>"農業・林業,漁業,鉱業・採石業・砂利採取業,建設業,製造業,電気・ガス・熱供給・水道業,情報通信業,運輸業・郵便業,卸売業・小売業,金融業・保険業,不動産業・物品賃貸業,学術研究・専門・技術サービス,宿泊業・飲食サービス業,生活関連サービス業・娯楽業,医療・福祉,教育・学習支援業,複合サービス事業,公務,その他"</formula1>
    </dataValidation>
    <dataValidation type="list" allowBlank="1" showInputMessage="1" showErrorMessage="1" sqref="B73" xr:uid="{1AED7511-425B-4CB3-A6DC-D0E3E60D76DA}">
      <formula1>"正社員,パート・アルバイト,派遣社員,契約社員,会計年度任用職員,非常勤・臨時職員,役員,自営業主,自営業専従者,家族従業者,内職,業務委託,その他"</formula1>
    </dataValidation>
    <dataValidation type="list" allowBlank="1" showInputMessage="1" showErrorMessage="1" sqref="B80" xr:uid="{F19F2C8C-1E31-4386-923A-20433B93273E}">
      <formula1>"固定就労,変則就労"</formula1>
    </dataValidation>
    <dataValidation type="list" allowBlank="1" showInputMessage="1" showErrorMessage="1" sqref="B86:I86" xr:uid="{E2E3ED38-C8CB-40BF-A193-3B22D6DA2D38}">
      <formula1>"○"</formula1>
    </dataValidation>
    <dataValidation type="list" allowBlank="1" showInputMessage="1" showErrorMessage="1" sqref="C62:H62" xr:uid="{969E2457-6CFE-43A6-842A-FFCBAE90DF27}">
      <formula1>"有,有（予定）,無,未定"</formula1>
    </dataValidation>
    <dataValidation type="list" allowBlank="1" showInputMessage="1" showErrorMessage="1" sqref="B167:C168 B142:C143 B131:C131 B171:B173" xr:uid="{C02E79CC-3403-48C1-AD4D-24EA449DD150}">
      <formula1>"取得予定,取得中,取得済み"</formula1>
    </dataValidation>
    <dataValidation type="list" allowBlank="1" showInputMessage="1" showErrorMessage="1" sqref="C160:D160" xr:uid="{29FE84F0-45E6-48FB-B0D4-AB76A98410FA}">
      <formula1>"可,可(予定),不可,未定"</formula1>
    </dataValidation>
    <dataValidation type="list" allowBlank="1" showInputMessage="1" showErrorMessage="1" sqref="B195:C195" xr:uid="{0B431D68-6819-48C8-8606-764E82FEB01B}">
      <formula1>"有,有（予定）,無"</formula1>
    </dataValidation>
    <dataValidation type="list" allowBlank="1" showInputMessage="1" showErrorMessage="1" sqref="B57:G57" xr:uid="{E192F704-158D-4DB2-929A-084C1818499F}">
      <formula1>"無期,有期"</formula1>
    </dataValidation>
    <dataValidation type="list" allowBlank="1" showInputMessage="1" showErrorMessage="1" sqref="C159:D159 C155:D155" xr:uid="{532897B2-4C34-4917-AD7E-C0DD014E6914}">
      <formula1>"可,可（予定）,否"</formula1>
    </dataValidation>
    <dataValidation type="list" allowBlank="1" showInputMessage="1" showErrorMessage="1" sqref="B183:C183" xr:uid="{0AE6F084-C6E2-427A-B294-2994F9EA9C4E}">
      <formula1>"取得予定,取得中"</formula1>
    </dataValidation>
    <dataValidation type="list" allowBlank="1" showInputMessage="1" showErrorMessage="1" sqref="C170:D170" xr:uid="{DDA45B11-6393-4705-8547-51392B365229}">
      <formula1>"介護休業,病休,その他"</formula1>
    </dataValidation>
    <dataValidation type="list" allowBlank="1" showInputMessage="1" showErrorMessage="1" sqref="C152:F152" xr:uid="{6E5C78F9-C1D3-4DD3-89C2-EDFBEB9E409F}">
      <formula1>"復職予定,復職済み"</formula1>
    </dataValidation>
    <dataValidation type="list" allowBlank="1" showInputMessage="1" showErrorMessage="1" sqref="B129:C129 B140:C140 B165:C165 B181:C181 B198:C198" xr:uid="{9EC2CF66-D9DA-481F-B1A4-FCE58B7BE265}">
      <formula1>"はい,いいえ"</formula1>
    </dataValidation>
  </dataValidations>
  <pageMargins left="0.7" right="0.7" top="0.75" bottom="0.75" header="0.3" footer="0.3"/>
  <pageSetup paperSize="9" scale="89" orientation="portrait" r:id="rId1"/>
  <rowBreaks count="12" manualBreakCount="12">
    <brk id="6" max="16383" man="1"/>
    <brk id="11" max="16383" man="1"/>
    <brk id="37" max="16383" man="1"/>
    <brk id="49" max="16383" man="1"/>
    <brk id="109" max="18" man="1"/>
    <brk id="124" max="18" man="1"/>
    <brk id="135" max="16383" man="1"/>
    <brk id="160" max="16383" man="1"/>
    <brk id="176" max="16383" man="1"/>
    <brk id="190" max="16383" man="1"/>
    <brk id="201" max="16383" man="1"/>
    <brk id="211" max="16383" man="1"/>
  </rowBreaks>
  <ignoredErrors>
    <ignoredError sqref="A15 A21 A18 A24 A41 A64:A72 A83:A85 A113 A128 A139 A164 A184 A193:A194 D31 D25 G25 G31 A26:A27 A29:A30 A32:A33 A43:A44 A46:A47 A49:A53 A55:A56 A74:A77 A88:A89 A93:A99 A180 A187 A190:A191 A196:A197" numberStoredAsText="1"/>
    <ignoredError sqref="F94:J9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1:AL59"/>
  <sheetViews>
    <sheetView showGridLines="0" view="pageBreakPreview" topLeftCell="B1" zoomScale="80" zoomScaleNormal="80" zoomScaleSheetLayoutView="80" workbookViewId="0">
      <selection activeCell="B12" sqref="B12"/>
    </sheetView>
  </sheetViews>
  <sheetFormatPr defaultRowHeight="13.5" x14ac:dyDescent="0.15"/>
  <cols>
    <col min="1" max="1" width="0" style="71" hidden="1" customWidth="1"/>
    <col min="2" max="2" width="5.125" style="71" customWidth="1"/>
    <col min="3" max="7" width="4.5" style="71" customWidth="1"/>
    <col min="8" max="8" width="7" style="71" customWidth="1"/>
    <col min="9" max="9" width="4.5" style="71" customWidth="1"/>
    <col min="10" max="10" width="5.5" style="71" customWidth="1"/>
    <col min="11" max="11" width="4.5" style="71" customWidth="1"/>
    <col min="12" max="12" width="6.25" style="71" customWidth="1"/>
    <col min="13" max="15" width="4.5" style="71" customWidth="1"/>
    <col min="16" max="16" width="5.25" style="71" customWidth="1"/>
    <col min="17" max="21" width="4.5" style="71" customWidth="1"/>
    <col min="22" max="22" width="5.5" style="71" customWidth="1"/>
    <col min="23" max="25" width="4.5" style="71" customWidth="1"/>
    <col min="26" max="27" width="4.625" style="71" customWidth="1"/>
    <col min="28" max="36" width="4.5" style="71" customWidth="1"/>
    <col min="37" max="37" width="7.5" style="71" customWidth="1"/>
    <col min="38" max="16384" width="9" style="71"/>
  </cols>
  <sheetData>
    <row r="1" spans="2:38" ht="25.5" customHeight="1" x14ac:dyDescent="0.15">
      <c r="B1" s="448" t="s">
        <v>0</v>
      </c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  <c r="W1" s="448"/>
      <c r="X1" s="448"/>
      <c r="Y1" s="448"/>
      <c r="Z1" s="448"/>
      <c r="AA1" s="448"/>
      <c r="AB1" s="448"/>
      <c r="AC1" s="448"/>
      <c r="AD1" s="448"/>
      <c r="AE1" s="448"/>
      <c r="AF1" s="448"/>
      <c r="AG1" s="448"/>
      <c r="AH1" s="448"/>
      <c r="AI1" s="448"/>
      <c r="AJ1" s="448"/>
      <c r="AK1" s="448"/>
    </row>
    <row r="2" spans="2:38" ht="25.5" customHeight="1" x14ac:dyDescent="0.15">
      <c r="B2" s="456" t="s">
        <v>145</v>
      </c>
      <c r="C2" s="456"/>
      <c r="D2" s="456"/>
      <c r="E2" s="456"/>
      <c r="F2" s="456"/>
      <c r="G2" s="456"/>
      <c r="H2" s="456"/>
      <c r="I2" s="456"/>
      <c r="J2" s="72" t="s">
        <v>1</v>
      </c>
      <c r="K2" s="457"/>
      <c r="L2" s="457"/>
      <c r="M2" s="457"/>
      <c r="N2" s="457"/>
      <c r="O2" s="457"/>
      <c r="P2" s="457"/>
      <c r="Q2" s="457"/>
      <c r="R2" s="457"/>
      <c r="S2" s="457"/>
      <c r="T2" s="457"/>
      <c r="U2" s="457"/>
      <c r="V2" s="457"/>
      <c r="W2" s="457"/>
      <c r="X2" s="457"/>
      <c r="Y2" s="457"/>
      <c r="Z2" s="457"/>
      <c r="AA2" s="457"/>
      <c r="AB2" s="457"/>
      <c r="AC2" s="457"/>
      <c r="AD2" s="457"/>
      <c r="AE2" s="457"/>
      <c r="AF2" s="457"/>
      <c r="AG2" s="457"/>
      <c r="AH2" s="457"/>
      <c r="AI2" s="457"/>
      <c r="AJ2" s="457"/>
      <c r="AK2" s="457"/>
    </row>
    <row r="3" spans="2:38" ht="25.5" customHeight="1" x14ac:dyDescent="0.15"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3" t="s">
        <v>2</v>
      </c>
      <c r="W3" s="3"/>
      <c r="X3" s="3"/>
      <c r="Y3" s="459"/>
      <c r="Z3" s="460"/>
      <c r="AA3" s="461">
        <f ca="1">IF(入力フォーム!C10="",TODAY(),入力フォーム!C10)</f>
        <v>46205</v>
      </c>
      <c r="AB3" s="461"/>
      <c r="AC3" s="461"/>
      <c r="AD3" s="461"/>
      <c r="AE3" s="461"/>
      <c r="AF3" s="461"/>
      <c r="AG3" s="461"/>
      <c r="AH3" s="461"/>
      <c r="AI3" s="461"/>
      <c r="AJ3" s="461"/>
      <c r="AK3" s="73"/>
    </row>
    <row r="4" spans="2:38" ht="25.5" customHeight="1" x14ac:dyDescent="0.15">
      <c r="B4" s="458"/>
      <c r="C4" s="458"/>
      <c r="D4" s="458"/>
      <c r="E4" s="458"/>
      <c r="F4" s="458"/>
      <c r="G4" s="458"/>
      <c r="H4" s="458"/>
      <c r="I4" s="458"/>
      <c r="J4" s="458"/>
      <c r="K4" s="458"/>
      <c r="L4" s="458"/>
      <c r="M4" s="458"/>
      <c r="N4" s="458"/>
      <c r="O4" s="458"/>
      <c r="P4" s="458"/>
      <c r="Q4" s="458"/>
      <c r="R4" s="458"/>
      <c r="S4" s="458"/>
      <c r="T4" s="458"/>
      <c r="U4" s="458"/>
      <c r="V4" s="445" t="s">
        <v>6</v>
      </c>
      <c r="W4" s="445"/>
      <c r="X4" s="445"/>
      <c r="Y4" s="445"/>
      <c r="Z4" s="451" t="str">
        <f>IF(入力フォーム!B16="","",入力フォーム!B16)</f>
        <v/>
      </c>
      <c r="AA4" s="451"/>
      <c r="AB4" s="451"/>
      <c r="AC4" s="451"/>
      <c r="AD4" s="451"/>
      <c r="AE4" s="451"/>
      <c r="AF4" s="451"/>
      <c r="AG4" s="451"/>
      <c r="AH4" s="451"/>
      <c r="AI4" s="451"/>
      <c r="AJ4" s="451"/>
      <c r="AK4" s="451"/>
    </row>
    <row r="5" spans="2:38" ht="25.5" customHeight="1" x14ac:dyDescent="0.15">
      <c r="B5" s="458"/>
      <c r="C5" s="458"/>
      <c r="D5" s="458"/>
      <c r="E5" s="458"/>
      <c r="F5" s="458"/>
      <c r="G5" s="458"/>
      <c r="H5" s="458"/>
      <c r="I5" s="458"/>
      <c r="J5" s="458"/>
      <c r="K5" s="458"/>
      <c r="L5" s="458"/>
      <c r="M5" s="458"/>
      <c r="N5" s="458"/>
      <c r="O5" s="458"/>
      <c r="P5" s="458"/>
      <c r="Q5" s="458"/>
      <c r="R5" s="458"/>
      <c r="S5" s="458"/>
      <c r="T5" s="458"/>
      <c r="U5" s="458"/>
      <c r="V5" s="445" t="s">
        <v>7</v>
      </c>
      <c r="W5" s="445"/>
      <c r="X5" s="445"/>
      <c r="Y5" s="445"/>
      <c r="Z5" s="451" t="str">
        <f>入力フォーム!C19&amp;"    "&amp;入力フォーム!H19</f>
        <v xml:space="preserve">    </v>
      </c>
      <c r="AA5" s="451"/>
      <c r="AB5" s="451"/>
      <c r="AC5" s="451"/>
      <c r="AD5" s="451"/>
      <c r="AE5" s="451"/>
      <c r="AF5" s="451"/>
      <c r="AG5" s="451"/>
      <c r="AH5" s="451"/>
      <c r="AI5" s="451"/>
      <c r="AJ5" s="451"/>
      <c r="AK5" s="451"/>
    </row>
    <row r="6" spans="2:38" ht="25.5" customHeight="1" x14ac:dyDescent="0.15">
      <c r="B6" s="452"/>
      <c r="C6" s="452"/>
      <c r="D6" s="452"/>
      <c r="E6" s="452"/>
      <c r="F6" s="452"/>
      <c r="G6" s="452"/>
      <c r="H6" s="452"/>
      <c r="I6" s="452"/>
      <c r="J6" s="452"/>
      <c r="K6" s="452"/>
      <c r="L6" s="452"/>
      <c r="M6" s="452"/>
      <c r="N6" s="452"/>
      <c r="O6" s="452"/>
      <c r="P6" s="74"/>
      <c r="Q6" s="74"/>
      <c r="R6" s="74"/>
      <c r="S6" s="74"/>
      <c r="T6" s="74"/>
      <c r="U6" s="74"/>
      <c r="V6" s="445" t="s">
        <v>8</v>
      </c>
      <c r="W6" s="445"/>
      <c r="X6" s="445"/>
      <c r="Y6" s="445"/>
      <c r="Z6" s="451" t="str">
        <f>IF(入力フォーム!B22="","",入力フォーム!B22)</f>
        <v/>
      </c>
      <c r="AA6" s="451"/>
      <c r="AB6" s="451"/>
      <c r="AC6" s="451"/>
      <c r="AD6" s="451"/>
      <c r="AE6" s="451"/>
      <c r="AF6" s="451"/>
      <c r="AG6" s="451"/>
      <c r="AH6" s="451"/>
      <c r="AI6" s="451"/>
      <c r="AJ6" s="451"/>
      <c r="AK6" s="451"/>
    </row>
    <row r="7" spans="2:38" ht="25.5" customHeight="1" x14ac:dyDescent="0.15">
      <c r="B7" s="443"/>
      <c r="C7" s="443"/>
      <c r="D7" s="443"/>
      <c r="E7" s="453"/>
      <c r="F7" s="453"/>
      <c r="G7" s="453"/>
      <c r="H7" s="453"/>
      <c r="I7" s="75"/>
      <c r="J7" s="453"/>
      <c r="K7" s="453"/>
      <c r="L7" s="75"/>
      <c r="M7" s="453"/>
      <c r="N7" s="453"/>
      <c r="O7" s="75"/>
      <c r="P7" s="74"/>
      <c r="Q7" s="74"/>
      <c r="R7" s="74"/>
      <c r="S7" s="74"/>
      <c r="T7" s="74"/>
      <c r="U7" s="74"/>
      <c r="V7" s="445" t="s">
        <v>9</v>
      </c>
      <c r="W7" s="445"/>
      <c r="X7" s="445"/>
      <c r="Y7" s="14"/>
      <c r="Z7" s="446" t="str">
        <f>IF(入力フォーム!B25="","",入力フォーム!B25)</f>
        <v/>
      </c>
      <c r="AA7" s="446"/>
      <c r="AB7" s="447"/>
      <c r="AC7" s="9" t="s">
        <v>10</v>
      </c>
      <c r="AD7" s="454" t="str">
        <f>IF(入力フォーム!E25="","",入力フォーム!E25)</f>
        <v/>
      </c>
      <c r="AE7" s="455"/>
      <c r="AF7" s="455"/>
      <c r="AG7" s="455"/>
      <c r="AH7" s="9" t="s">
        <v>10</v>
      </c>
      <c r="AI7" s="446" t="str">
        <f>IF(入力フォーム!H25="","",入力フォーム!H25)</f>
        <v/>
      </c>
      <c r="AJ7" s="446"/>
      <c r="AK7" s="446"/>
    </row>
    <row r="8" spans="2:38" ht="25.5" customHeight="1" x14ac:dyDescent="0.15">
      <c r="B8" s="443"/>
      <c r="C8" s="443"/>
      <c r="D8" s="443"/>
      <c r="E8" s="443"/>
      <c r="F8" s="443"/>
      <c r="G8" s="443"/>
      <c r="H8" s="443"/>
      <c r="I8" s="443"/>
      <c r="J8" s="443"/>
      <c r="K8" s="443"/>
      <c r="L8" s="443"/>
      <c r="M8" s="443"/>
      <c r="N8" s="443"/>
      <c r="O8" s="443"/>
      <c r="P8" s="74"/>
      <c r="Q8" s="74"/>
      <c r="R8" s="74"/>
      <c r="S8" s="74"/>
      <c r="T8" s="74"/>
      <c r="U8" s="74"/>
      <c r="V8" s="449" t="s">
        <v>11</v>
      </c>
      <c r="W8" s="449"/>
      <c r="X8" s="449"/>
      <c r="Y8" s="449"/>
      <c r="Z8" s="450" t="str">
        <f>IF(入力フォーム!B28="","",入力フォーム!B28)</f>
        <v/>
      </c>
      <c r="AA8" s="450"/>
      <c r="AB8" s="450"/>
      <c r="AC8" s="450"/>
      <c r="AD8" s="450"/>
      <c r="AE8" s="450"/>
      <c r="AF8" s="450"/>
      <c r="AG8" s="450"/>
      <c r="AH8" s="450"/>
      <c r="AI8" s="450"/>
      <c r="AJ8" s="450"/>
      <c r="AK8" s="450"/>
    </row>
    <row r="9" spans="2:38" ht="25.5" customHeight="1" x14ac:dyDescent="0.15">
      <c r="B9" s="443"/>
      <c r="C9" s="443"/>
      <c r="D9" s="443"/>
      <c r="E9" s="443"/>
      <c r="F9" s="444"/>
      <c r="G9" s="444"/>
      <c r="H9" s="6"/>
      <c r="I9" s="444"/>
      <c r="J9" s="444"/>
      <c r="K9" s="444"/>
      <c r="L9" s="6"/>
      <c r="M9" s="444"/>
      <c r="N9" s="444"/>
      <c r="O9" s="444"/>
      <c r="P9" s="74"/>
      <c r="Q9" s="74"/>
      <c r="R9" s="74"/>
      <c r="S9" s="74"/>
      <c r="T9" s="74"/>
      <c r="U9" s="74"/>
      <c r="V9" s="445" t="s">
        <v>12</v>
      </c>
      <c r="W9" s="445"/>
      <c r="X9" s="445"/>
      <c r="Y9" s="445"/>
      <c r="Z9" s="446" t="str">
        <f>IF(入力フォーム!B31="","",入力フォーム!B31)</f>
        <v/>
      </c>
      <c r="AA9" s="446"/>
      <c r="AB9" s="447"/>
      <c r="AC9" s="26" t="s">
        <v>10</v>
      </c>
      <c r="AD9" s="446" t="str">
        <f>IF(入力フォーム!E31="","",入力フォーム!E31)</f>
        <v/>
      </c>
      <c r="AE9" s="447"/>
      <c r="AF9" s="447"/>
      <c r="AG9" s="447"/>
      <c r="AH9" s="26" t="s">
        <v>10</v>
      </c>
      <c r="AI9" s="446" t="str">
        <f>IF(入力フォーム!H31="","",入力フォーム!H31)</f>
        <v/>
      </c>
      <c r="AJ9" s="446"/>
      <c r="AK9" s="446"/>
    </row>
    <row r="10" spans="2:38" ht="25.5" customHeight="1" x14ac:dyDescent="0.15">
      <c r="B10" s="76" t="s">
        <v>13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4"/>
      <c r="Q10" s="74"/>
      <c r="R10" s="74"/>
      <c r="S10" s="74"/>
      <c r="T10" s="74"/>
      <c r="U10" s="74"/>
      <c r="V10" s="464"/>
      <c r="W10" s="464"/>
      <c r="X10" s="464"/>
      <c r="Y10" s="464"/>
      <c r="Z10" s="464"/>
      <c r="AA10" s="464"/>
      <c r="AB10" s="464"/>
      <c r="AC10" s="464"/>
      <c r="AD10" s="464"/>
      <c r="AE10" s="464"/>
      <c r="AF10" s="464"/>
      <c r="AG10" s="464"/>
      <c r="AH10" s="464"/>
      <c r="AI10" s="464"/>
      <c r="AJ10" s="464"/>
      <c r="AK10" s="464"/>
    </row>
    <row r="11" spans="2:38" ht="25.5" customHeight="1" x14ac:dyDescent="0.15">
      <c r="B11" s="78" t="s">
        <v>14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</row>
    <row r="12" spans="2:38" ht="25.5" customHeight="1" thickBot="1" x14ac:dyDescent="0.2">
      <c r="B12" s="76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</row>
    <row r="13" spans="2:38" ht="25.5" customHeight="1" thickBot="1" x14ac:dyDescent="0.2">
      <c r="B13" s="79" t="s">
        <v>15</v>
      </c>
      <c r="C13" s="435" t="s">
        <v>16</v>
      </c>
      <c r="D13" s="436"/>
      <c r="E13" s="436"/>
      <c r="F13" s="436"/>
      <c r="G13" s="436"/>
      <c r="H13" s="437"/>
      <c r="I13" s="435" t="s">
        <v>17</v>
      </c>
      <c r="J13" s="436"/>
      <c r="K13" s="436"/>
      <c r="L13" s="436"/>
      <c r="M13" s="436"/>
      <c r="N13" s="436"/>
      <c r="O13" s="436"/>
      <c r="P13" s="436"/>
      <c r="Q13" s="436"/>
      <c r="R13" s="436"/>
      <c r="S13" s="436"/>
      <c r="T13" s="436"/>
      <c r="U13" s="436"/>
      <c r="V13" s="436"/>
      <c r="W13" s="436"/>
      <c r="X13" s="436"/>
      <c r="Y13" s="436"/>
      <c r="Z13" s="436"/>
      <c r="AA13" s="436"/>
      <c r="AB13" s="436"/>
      <c r="AC13" s="436"/>
      <c r="AD13" s="436"/>
      <c r="AE13" s="436"/>
      <c r="AF13" s="436"/>
      <c r="AG13" s="436"/>
      <c r="AH13" s="436"/>
      <c r="AI13" s="436"/>
      <c r="AJ13" s="438"/>
      <c r="AK13" s="437"/>
      <c r="AL13" s="80"/>
    </row>
    <row r="14" spans="2:38" ht="25.5" customHeight="1" x14ac:dyDescent="0.15">
      <c r="B14" s="277">
        <v>1</v>
      </c>
      <c r="C14" s="439" t="s">
        <v>18</v>
      </c>
      <c r="D14" s="439"/>
      <c r="E14" s="439"/>
      <c r="F14" s="439"/>
      <c r="G14" s="439"/>
      <c r="H14" s="439"/>
      <c r="I14" s="81" t="str">
        <f>IF(入力フォーム!$B$34=J14,"■","□")</f>
        <v>□</v>
      </c>
      <c r="J14" s="82" t="s">
        <v>20</v>
      </c>
      <c r="K14" s="82"/>
      <c r="L14" s="82"/>
      <c r="M14" s="83" t="str">
        <f>IF(入力フォーム!$B$34=N14,"■","□")</f>
        <v>□</v>
      </c>
      <c r="N14" s="82" t="s">
        <v>21</v>
      </c>
      <c r="O14" s="82"/>
      <c r="P14" s="82"/>
      <c r="Q14" s="83" t="str">
        <f>IF(入力フォーム!$B$34=R14,"■","□")</f>
        <v>□</v>
      </c>
      <c r="R14" s="82" t="s">
        <v>22</v>
      </c>
      <c r="S14" s="82"/>
      <c r="T14" s="82"/>
      <c r="U14" s="82"/>
      <c r="V14" s="82"/>
      <c r="W14" s="83" t="str">
        <f>IF(入力フォーム!$B$34=X14,"■","□")</f>
        <v>□</v>
      </c>
      <c r="X14" s="82" t="s">
        <v>23</v>
      </c>
      <c r="Y14" s="82"/>
      <c r="Z14" s="83" t="str">
        <f>IF(入力フォーム!$B$34=AA14,"■","□")</f>
        <v>□</v>
      </c>
      <c r="AA14" s="82" t="s">
        <v>24</v>
      </c>
      <c r="AB14" s="82"/>
      <c r="AC14" s="82"/>
      <c r="AD14" s="82"/>
      <c r="AE14" s="83" t="str">
        <f>IF(入力フォーム!$B$34=AF14,"■","□")</f>
        <v>□</v>
      </c>
      <c r="AF14" s="82" t="s">
        <v>25</v>
      </c>
      <c r="AG14" s="82"/>
      <c r="AH14" s="82"/>
      <c r="AI14" s="82"/>
      <c r="AJ14" s="82"/>
      <c r="AK14" s="84"/>
      <c r="AL14" s="80"/>
    </row>
    <row r="15" spans="2:38" ht="25.5" customHeight="1" x14ac:dyDescent="0.15">
      <c r="B15" s="286"/>
      <c r="C15" s="440"/>
      <c r="D15" s="440"/>
      <c r="E15" s="440"/>
      <c r="F15" s="440"/>
      <c r="G15" s="440"/>
      <c r="H15" s="440"/>
      <c r="I15" s="85" t="str">
        <f>IF(入力フォーム!$B$34=J15,"■","□")</f>
        <v>□</v>
      </c>
      <c r="J15" s="86" t="s">
        <v>26</v>
      </c>
      <c r="K15" s="86"/>
      <c r="L15" s="86"/>
      <c r="M15" s="87" t="str">
        <f>IF(入力フォーム!$B$34=N15,"■","□")</f>
        <v>□</v>
      </c>
      <c r="N15" s="86" t="s">
        <v>27</v>
      </c>
      <c r="O15" s="86"/>
      <c r="P15" s="86"/>
      <c r="Q15" s="87" t="str">
        <f>IF(入力フォーム!$B$34=R15,"■","□")</f>
        <v>□</v>
      </c>
      <c r="R15" s="86" t="s">
        <v>28</v>
      </c>
      <c r="S15" s="86"/>
      <c r="T15" s="86"/>
      <c r="U15" s="86"/>
      <c r="V15" s="86"/>
      <c r="W15" s="87" t="str">
        <f>IF(入力フォーム!$B$34=X15,"■","□")</f>
        <v>□</v>
      </c>
      <c r="X15" s="86" t="s">
        <v>29</v>
      </c>
      <c r="Y15" s="86"/>
      <c r="Z15" s="86"/>
      <c r="AA15" s="86"/>
      <c r="AB15" s="86"/>
      <c r="AC15" s="86"/>
      <c r="AD15" s="86"/>
      <c r="AE15" s="87" t="str">
        <f>IF(入力フォーム!$B$34=AF15,"■","□")</f>
        <v>□</v>
      </c>
      <c r="AF15" s="86" t="s">
        <v>30</v>
      </c>
      <c r="AG15" s="86"/>
      <c r="AH15" s="86"/>
      <c r="AI15" s="86"/>
      <c r="AJ15" s="86"/>
      <c r="AK15" s="88"/>
      <c r="AL15" s="80"/>
    </row>
    <row r="16" spans="2:38" ht="25.5" customHeight="1" x14ac:dyDescent="0.15">
      <c r="B16" s="286"/>
      <c r="C16" s="440"/>
      <c r="D16" s="440"/>
      <c r="E16" s="440"/>
      <c r="F16" s="440"/>
      <c r="G16" s="440"/>
      <c r="H16" s="440"/>
      <c r="I16" s="85" t="str">
        <f>IF(入力フォーム!$B$34=J16,"■","□")</f>
        <v>□</v>
      </c>
      <c r="J16" s="86" t="s">
        <v>31</v>
      </c>
      <c r="K16" s="86"/>
      <c r="L16" s="86"/>
      <c r="M16" s="86"/>
      <c r="N16" s="86"/>
      <c r="O16" s="86"/>
      <c r="P16" s="86"/>
      <c r="Q16" s="87" t="str">
        <f>IF(入力フォーム!$B$34=R16,"■","□")</f>
        <v>□</v>
      </c>
      <c r="R16" s="86" t="s">
        <v>32</v>
      </c>
      <c r="S16" s="86"/>
      <c r="T16" s="86"/>
      <c r="U16" s="86"/>
      <c r="V16" s="86"/>
      <c r="W16" s="87" t="str">
        <f>IF(入力フォーム!$B$34=X16,"■","□")</f>
        <v>□</v>
      </c>
      <c r="X16" s="86" t="s">
        <v>33</v>
      </c>
      <c r="Y16" s="86"/>
      <c r="Z16" s="86"/>
      <c r="AA16" s="86"/>
      <c r="AB16" s="86"/>
      <c r="AC16" s="86"/>
      <c r="AD16" s="86"/>
      <c r="AE16" s="86"/>
      <c r="AF16" s="87" t="str">
        <f>IF(入力フォーム!$B$34=AG16,"■","□")</f>
        <v>□</v>
      </c>
      <c r="AG16" s="86" t="s">
        <v>34</v>
      </c>
      <c r="AH16" s="86"/>
      <c r="AI16" s="86"/>
      <c r="AJ16" s="86"/>
      <c r="AK16" s="88"/>
      <c r="AL16" s="80"/>
    </row>
    <row r="17" spans="2:38" ht="25.5" customHeight="1" thickBot="1" x14ac:dyDescent="0.2">
      <c r="B17" s="360"/>
      <c r="C17" s="441"/>
      <c r="D17" s="441"/>
      <c r="E17" s="441"/>
      <c r="F17" s="441"/>
      <c r="G17" s="441"/>
      <c r="H17" s="441"/>
      <c r="I17" s="89" t="str">
        <f>IF(入力フォーム!$B$34=J17,"■","□")</f>
        <v>□</v>
      </c>
      <c r="J17" s="90" t="s">
        <v>35</v>
      </c>
      <c r="K17" s="90"/>
      <c r="L17" s="90"/>
      <c r="M17" s="90"/>
      <c r="N17" s="91" t="str">
        <f>IF(入力フォーム!$B$34=O17,"■","□")</f>
        <v>□</v>
      </c>
      <c r="O17" s="90" t="s">
        <v>36</v>
      </c>
      <c r="P17" s="90"/>
      <c r="Q17" s="90"/>
      <c r="R17" s="90"/>
      <c r="S17" s="91" t="str">
        <f>IF(入力フォーム!$B$34=T17,"■","□")</f>
        <v>□</v>
      </c>
      <c r="T17" s="90" t="s">
        <v>37</v>
      </c>
      <c r="U17" s="90"/>
      <c r="V17" s="90"/>
      <c r="W17" s="91" t="str">
        <f>IF(入力フォーム!$B$34&amp;"（"=X17,"■","□")</f>
        <v>□</v>
      </c>
      <c r="X17" s="90" t="s">
        <v>38</v>
      </c>
      <c r="Y17" s="90"/>
      <c r="Z17" s="442" t="str">
        <f>IF(入力フォーム!C36="","",入力フォーム!C36)</f>
        <v/>
      </c>
      <c r="AA17" s="442"/>
      <c r="AB17" s="442"/>
      <c r="AC17" s="442"/>
      <c r="AD17" s="442"/>
      <c r="AE17" s="442"/>
      <c r="AF17" s="442"/>
      <c r="AG17" s="442"/>
      <c r="AH17" s="442"/>
      <c r="AI17" s="90" t="s">
        <v>39</v>
      </c>
      <c r="AJ17" s="90"/>
      <c r="AK17" s="92"/>
      <c r="AL17" s="80"/>
    </row>
    <row r="18" spans="2:38" ht="25.5" customHeight="1" x14ac:dyDescent="0.15">
      <c r="B18" s="277">
        <v>2</v>
      </c>
      <c r="C18" s="412" t="s">
        <v>40</v>
      </c>
      <c r="D18" s="362"/>
      <c r="E18" s="362"/>
      <c r="F18" s="362"/>
      <c r="G18" s="362"/>
      <c r="H18" s="363"/>
      <c r="I18" s="413" t="str">
        <f>IF(入力フォーム!B45="","",入力フォーム!B45)</f>
        <v/>
      </c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  <c r="X18" s="414"/>
      <c r="Y18" s="414"/>
      <c r="Z18" s="415"/>
      <c r="AA18" s="427"/>
      <c r="AB18" s="428"/>
      <c r="AC18" s="428"/>
      <c r="AD18" s="428"/>
      <c r="AE18" s="428"/>
      <c r="AF18" s="428"/>
      <c r="AG18" s="428"/>
      <c r="AH18" s="428"/>
      <c r="AI18" s="428"/>
      <c r="AJ18" s="428"/>
      <c r="AK18" s="429"/>
      <c r="AL18" s="80"/>
    </row>
    <row r="19" spans="2:38" ht="33.75" customHeight="1" thickBot="1" x14ac:dyDescent="0.2">
      <c r="B19" s="360"/>
      <c r="C19" s="416" t="s">
        <v>41</v>
      </c>
      <c r="D19" s="417"/>
      <c r="E19" s="417"/>
      <c r="F19" s="417"/>
      <c r="G19" s="417"/>
      <c r="H19" s="418"/>
      <c r="I19" s="419" t="str">
        <f>IF(入力フォーム!B42="","",入力フォーム!B42)</f>
        <v/>
      </c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20"/>
      <c r="X19" s="420"/>
      <c r="Y19" s="420"/>
      <c r="Z19" s="420"/>
      <c r="AA19" s="421" t="s">
        <v>42</v>
      </c>
      <c r="AB19" s="422"/>
      <c r="AC19" s="423"/>
      <c r="AD19" s="424" t="str">
        <f>IF(入力フォーム!B48="","",入力フォーム!B48)</f>
        <v/>
      </c>
      <c r="AE19" s="425"/>
      <c r="AF19" s="425"/>
      <c r="AG19" s="425"/>
      <c r="AH19" s="425"/>
      <c r="AI19" s="425"/>
      <c r="AJ19" s="425"/>
      <c r="AK19" s="426"/>
      <c r="AL19" s="80"/>
    </row>
    <row r="20" spans="2:38" ht="33.75" customHeight="1" thickBot="1" x14ac:dyDescent="0.2">
      <c r="B20" s="93">
        <v>3</v>
      </c>
      <c r="C20" s="305" t="s">
        <v>44</v>
      </c>
      <c r="D20" s="306"/>
      <c r="E20" s="306"/>
      <c r="F20" s="306"/>
      <c r="G20" s="306"/>
      <c r="H20" s="307"/>
      <c r="I20" s="85" t="str">
        <f>IF(入力フォーム!$B$57=就労証明書!J20,"■","□")</f>
        <v>□</v>
      </c>
      <c r="J20" s="94" t="s">
        <v>45</v>
      </c>
      <c r="K20" s="87" t="str">
        <f>IF(入力フォーム!$B$57=就労証明書!L20,"■","□")</f>
        <v>□</v>
      </c>
      <c r="L20" s="95" t="s">
        <v>46</v>
      </c>
      <c r="M20" s="403" t="s">
        <v>47</v>
      </c>
      <c r="N20" s="404"/>
      <c r="O20" s="404"/>
      <c r="P20" s="404"/>
      <c r="Q20" s="404"/>
      <c r="R20" s="404"/>
      <c r="S20" s="405"/>
      <c r="T20" s="430" t="str">
        <f>IF(入力フォーム!B54="","",入力フォーム!B54)</f>
        <v/>
      </c>
      <c r="U20" s="431"/>
      <c r="V20" s="431"/>
      <c r="W20" s="431"/>
      <c r="X20" s="431"/>
      <c r="Y20" s="431"/>
      <c r="Z20" s="431"/>
      <c r="AA20" s="96" t="s">
        <v>48</v>
      </c>
      <c r="AB20" s="431" t="str">
        <f>IF(入力フォーム!C59="","",入力フォーム!C59)</f>
        <v/>
      </c>
      <c r="AC20" s="431"/>
      <c r="AD20" s="431"/>
      <c r="AE20" s="431"/>
      <c r="AF20" s="431"/>
      <c r="AG20" s="431"/>
      <c r="AH20" s="431"/>
      <c r="AI20" s="431"/>
      <c r="AJ20" s="97"/>
      <c r="AK20" s="98"/>
      <c r="AL20" s="80"/>
    </row>
    <row r="21" spans="2:38" ht="25.5" customHeight="1" thickBot="1" x14ac:dyDescent="0.2">
      <c r="B21" s="277">
        <v>4</v>
      </c>
      <c r="C21" s="361" t="s">
        <v>49</v>
      </c>
      <c r="D21" s="362"/>
      <c r="E21" s="362"/>
      <c r="F21" s="362"/>
      <c r="G21" s="362"/>
      <c r="H21" s="363"/>
      <c r="I21" s="409" t="s">
        <v>50</v>
      </c>
      <c r="J21" s="410"/>
      <c r="K21" s="410"/>
      <c r="L21" s="411"/>
      <c r="M21" s="349" t="str">
        <f>IF(入力フォーム!B66="","",入力フォーム!B66)</f>
        <v/>
      </c>
      <c r="N21" s="350"/>
      <c r="O21" s="350"/>
      <c r="P21" s="350"/>
      <c r="Q21" s="350"/>
      <c r="R21" s="350"/>
      <c r="S21" s="350"/>
      <c r="T21" s="350"/>
      <c r="U21" s="350"/>
      <c r="V21" s="350"/>
      <c r="W21" s="350"/>
      <c r="X21" s="350"/>
      <c r="Y21" s="350"/>
      <c r="Z21" s="350"/>
      <c r="AA21" s="350"/>
      <c r="AB21" s="350"/>
      <c r="AC21" s="350"/>
      <c r="AD21" s="350"/>
      <c r="AE21" s="350"/>
      <c r="AF21" s="350"/>
      <c r="AG21" s="350"/>
      <c r="AH21" s="350"/>
      <c r="AI21" s="350"/>
      <c r="AJ21" s="350"/>
      <c r="AK21" s="351"/>
      <c r="AL21" s="80"/>
    </row>
    <row r="22" spans="2:38" ht="25.5" customHeight="1" thickBot="1" x14ac:dyDescent="0.2">
      <c r="B22" s="316"/>
      <c r="C22" s="406"/>
      <c r="D22" s="407"/>
      <c r="E22" s="407"/>
      <c r="F22" s="407"/>
      <c r="G22" s="407"/>
      <c r="H22" s="408"/>
      <c r="I22" s="409" t="s">
        <v>51</v>
      </c>
      <c r="J22" s="410"/>
      <c r="K22" s="410"/>
      <c r="L22" s="411"/>
      <c r="M22" s="432" t="str">
        <f>IF(入力フォーム!B70="","",入力フォーム!B70)</f>
        <v/>
      </c>
      <c r="N22" s="433"/>
      <c r="O22" s="433"/>
      <c r="P22" s="433"/>
      <c r="Q22" s="433"/>
      <c r="R22" s="433"/>
      <c r="S22" s="433"/>
      <c r="T22" s="433"/>
      <c r="U22" s="433"/>
      <c r="V22" s="433"/>
      <c r="W22" s="433"/>
      <c r="X22" s="433"/>
      <c r="Y22" s="433"/>
      <c r="Z22" s="433"/>
      <c r="AA22" s="433"/>
      <c r="AB22" s="433"/>
      <c r="AC22" s="433"/>
      <c r="AD22" s="433"/>
      <c r="AE22" s="433"/>
      <c r="AF22" s="433"/>
      <c r="AG22" s="433"/>
      <c r="AH22" s="433"/>
      <c r="AI22" s="433"/>
      <c r="AJ22" s="433"/>
      <c r="AK22" s="434"/>
      <c r="AL22" s="80"/>
    </row>
    <row r="23" spans="2:38" ht="25.5" customHeight="1" x14ac:dyDescent="0.15">
      <c r="B23" s="277">
        <v>5</v>
      </c>
      <c r="C23" s="361" t="s">
        <v>52</v>
      </c>
      <c r="D23" s="362"/>
      <c r="E23" s="362"/>
      <c r="F23" s="362"/>
      <c r="G23" s="362"/>
      <c r="H23" s="363"/>
      <c r="I23" s="81" t="str">
        <f>IF(入力フォーム!$B$73=J23,"■","□")</f>
        <v>□</v>
      </c>
      <c r="J23" s="99" t="s">
        <v>53</v>
      </c>
      <c r="K23" s="99"/>
      <c r="L23" s="83" t="str">
        <f>IF(入力フォーム!$B$73=M23,"■","□")</f>
        <v>□</v>
      </c>
      <c r="M23" s="100" t="s">
        <v>54</v>
      </c>
      <c r="N23" s="100"/>
      <c r="O23" s="100"/>
      <c r="P23" s="100"/>
      <c r="Q23" s="87" t="str">
        <f>IF(入力フォーム!$B$73=R23,"■","□")</f>
        <v>□</v>
      </c>
      <c r="R23" s="100" t="s">
        <v>55</v>
      </c>
      <c r="S23" s="100"/>
      <c r="T23" s="87" t="str">
        <f>IF(入力フォーム!$B$73=U23,"■","□")</f>
        <v>□</v>
      </c>
      <c r="U23" s="100" t="s">
        <v>56</v>
      </c>
      <c r="V23" s="100"/>
      <c r="W23" s="87" t="str">
        <f>IF(入力フォーム!$B$73=X23,"■","□")</f>
        <v>□</v>
      </c>
      <c r="X23" s="100" t="s">
        <v>57</v>
      </c>
      <c r="Y23" s="100"/>
      <c r="Z23" s="100"/>
      <c r="AA23" s="100"/>
      <c r="AB23" s="87" t="str">
        <f>IF(入力フォーム!$B$73=AC23,"■","□")</f>
        <v>□</v>
      </c>
      <c r="AC23" s="100" t="s">
        <v>58</v>
      </c>
      <c r="AD23" s="100"/>
      <c r="AE23" s="100"/>
      <c r="AF23" s="100"/>
      <c r="AG23" s="87" t="str">
        <f>IF(入力フォーム!$B$73=AH23,"■","□")</f>
        <v>□</v>
      </c>
      <c r="AH23" s="100" t="s">
        <v>59</v>
      </c>
      <c r="AI23" s="100"/>
      <c r="AK23" s="101"/>
    </row>
    <row r="24" spans="2:38" ht="25.5" customHeight="1" thickBot="1" x14ac:dyDescent="0.2">
      <c r="B24" s="360"/>
      <c r="C24" s="364"/>
      <c r="D24" s="365"/>
      <c r="E24" s="365"/>
      <c r="F24" s="365"/>
      <c r="G24" s="365"/>
      <c r="H24" s="366"/>
      <c r="I24" s="85" t="str">
        <f>IF(入力フォーム!$B$73=J24,"■","□")</f>
        <v>□</v>
      </c>
      <c r="J24" s="102" t="s">
        <v>60</v>
      </c>
      <c r="K24" s="102"/>
      <c r="L24" s="87" t="str">
        <f>IF(入力フォーム!$B$73=M24,"■","□")</f>
        <v>□</v>
      </c>
      <c r="M24" s="103" t="s">
        <v>61</v>
      </c>
      <c r="N24" s="103"/>
      <c r="O24" s="103"/>
      <c r="P24" s="103"/>
      <c r="Q24" s="87" t="str">
        <f>IF(入力フォーム!$B$73=R24,"■","□")</f>
        <v>□</v>
      </c>
      <c r="R24" s="103" t="s">
        <v>62</v>
      </c>
      <c r="S24" s="103"/>
      <c r="T24" s="104"/>
      <c r="U24" s="87" t="str">
        <f>IF(入力フォーム!$B$73=V24,"■","□")</f>
        <v>□</v>
      </c>
      <c r="V24" s="103" t="s">
        <v>63</v>
      </c>
      <c r="W24" s="87" t="str">
        <f>IF(入力フォーム!$B$73=X24,"■","□")</f>
        <v>□</v>
      </c>
      <c r="X24" s="103" t="s">
        <v>64</v>
      </c>
      <c r="Y24" s="103"/>
      <c r="Z24" s="103"/>
      <c r="AA24" s="87" t="str">
        <f>IF(入力フォーム!$B$73&amp;"("=AB24,"■","□")</f>
        <v>□</v>
      </c>
      <c r="AB24" s="103" t="s">
        <v>65</v>
      </c>
      <c r="AC24" s="103"/>
      <c r="AD24" s="442"/>
      <c r="AE24" s="462"/>
      <c r="AF24" s="462"/>
      <c r="AG24" s="462"/>
      <c r="AH24" s="462"/>
      <c r="AI24" s="462"/>
      <c r="AJ24" s="462"/>
      <c r="AK24" s="105" t="s">
        <v>66</v>
      </c>
      <c r="AL24" s="80"/>
    </row>
    <row r="25" spans="2:38" ht="25.5" customHeight="1" x14ac:dyDescent="0.15">
      <c r="B25" s="303">
        <v>6</v>
      </c>
      <c r="C25" s="305" t="s">
        <v>67</v>
      </c>
      <c r="D25" s="306"/>
      <c r="E25" s="306"/>
      <c r="F25" s="306"/>
      <c r="G25" s="306"/>
      <c r="H25" s="307"/>
      <c r="I25" s="106" t="s">
        <v>68</v>
      </c>
      <c r="J25" s="107" t="s">
        <v>69</v>
      </c>
      <c r="K25" s="107" t="s">
        <v>70</v>
      </c>
      <c r="L25" s="107" t="s">
        <v>71</v>
      </c>
      <c r="M25" s="107" t="s">
        <v>72</v>
      </c>
      <c r="N25" s="107" t="s">
        <v>73</v>
      </c>
      <c r="O25" s="107" t="s">
        <v>43</v>
      </c>
      <c r="P25" s="367" t="s">
        <v>74</v>
      </c>
      <c r="Q25" s="367"/>
      <c r="R25" s="368"/>
      <c r="S25" s="369" t="s">
        <v>75</v>
      </c>
      <c r="T25" s="370"/>
      <c r="U25" s="373" t="s">
        <v>76</v>
      </c>
      <c r="V25" s="374"/>
      <c r="W25" s="377" t="str">
        <f>IF(入力フォーム!F94="","",入力フォーム!F94)</f>
        <v/>
      </c>
      <c r="X25" s="377"/>
      <c r="Y25" s="374" t="s">
        <v>77</v>
      </c>
      <c r="Z25" s="374"/>
      <c r="AA25" s="467" t="str">
        <f>IF(入力フォーム!I94="","",入力フォーム!I94)</f>
        <v/>
      </c>
      <c r="AB25" s="467"/>
      <c r="AC25" s="374" t="s">
        <v>78</v>
      </c>
      <c r="AD25" s="374" t="s">
        <v>79</v>
      </c>
      <c r="AE25" s="374"/>
      <c r="AF25" s="374"/>
      <c r="AG25" s="465" t="str">
        <f>IF(入力フォーム!B80="固定就労",(入力フォーム!P90*入力フォーム!U86*4)+(入力フォーム!P91*入力フォーム!V86*4)+(入力フォーム!P92*入力フォーム!W86*4),"")</f>
        <v/>
      </c>
      <c r="AH25" s="465"/>
      <c r="AI25" s="374" t="s">
        <v>80</v>
      </c>
      <c r="AJ25" s="476"/>
      <c r="AK25" s="477"/>
    </row>
    <row r="26" spans="2:38" ht="25.5" customHeight="1" x14ac:dyDescent="0.15">
      <c r="B26" s="334"/>
      <c r="C26" s="335"/>
      <c r="D26" s="336"/>
      <c r="E26" s="336"/>
      <c r="F26" s="336"/>
      <c r="G26" s="336"/>
      <c r="H26" s="337"/>
      <c r="I26" s="108" t="str">
        <f>IF(入力フォーム!B86="○","■","□")</f>
        <v>□</v>
      </c>
      <c r="J26" s="109" t="str">
        <f>IF(入力フォーム!C86="○","■","□")</f>
        <v>□</v>
      </c>
      <c r="K26" s="109" t="str">
        <f>IF(入力フォーム!D86="○","■","□")</f>
        <v>□</v>
      </c>
      <c r="L26" s="109" t="str">
        <f>IF(入力フォーム!E86="○","■","□")</f>
        <v>□</v>
      </c>
      <c r="M26" s="109" t="str">
        <f>IF(入力フォーム!F86="○","■","□")</f>
        <v>□</v>
      </c>
      <c r="N26" s="109" t="str">
        <f>IF(入力フォーム!G86="○","■","□")</f>
        <v>□</v>
      </c>
      <c r="O26" s="109" t="str">
        <f>IF(入力フォーム!H86="○","■","□")</f>
        <v>□</v>
      </c>
      <c r="P26" s="379" t="str">
        <f>IF(入力フォーム!I86="○","■","□")</f>
        <v>□</v>
      </c>
      <c r="Q26" s="379"/>
      <c r="R26" s="380"/>
      <c r="S26" s="371"/>
      <c r="T26" s="372"/>
      <c r="U26" s="375"/>
      <c r="V26" s="376"/>
      <c r="W26" s="378"/>
      <c r="X26" s="378"/>
      <c r="Y26" s="376"/>
      <c r="Z26" s="376"/>
      <c r="AA26" s="468"/>
      <c r="AB26" s="468"/>
      <c r="AC26" s="376"/>
      <c r="AD26" s="376"/>
      <c r="AE26" s="376"/>
      <c r="AF26" s="376"/>
      <c r="AG26" s="466"/>
      <c r="AH26" s="466"/>
      <c r="AI26" s="376"/>
      <c r="AJ26" s="478"/>
      <c r="AK26" s="479"/>
    </row>
    <row r="27" spans="2:38" ht="25.5" customHeight="1" x14ac:dyDescent="0.15">
      <c r="B27" s="334"/>
      <c r="C27" s="335"/>
      <c r="D27" s="336"/>
      <c r="E27" s="336"/>
      <c r="F27" s="336"/>
      <c r="G27" s="336"/>
      <c r="H27" s="337"/>
      <c r="I27" s="343" t="s">
        <v>81</v>
      </c>
      <c r="J27" s="344"/>
      <c r="K27" s="344"/>
      <c r="L27" s="344"/>
      <c r="M27" s="344"/>
      <c r="N27" s="381"/>
      <c r="O27" s="382" t="s">
        <v>76</v>
      </c>
      <c r="P27" s="383"/>
      <c r="Q27" s="384" t="str">
        <f>IF(入力フォーム!T86="","",入力フォーム!T86)</f>
        <v/>
      </c>
      <c r="R27" s="385"/>
      <c r="S27" s="385"/>
      <c r="T27" s="110" t="s">
        <v>5</v>
      </c>
      <c r="U27" s="386" t="s">
        <v>82</v>
      </c>
      <c r="V27" s="344"/>
      <c r="W27" s="344"/>
      <c r="X27" s="344"/>
      <c r="Y27" s="344"/>
      <c r="Z27" s="381"/>
      <c r="AA27" s="382" t="s">
        <v>83</v>
      </c>
      <c r="AB27" s="383"/>
      <c r="AC27" s="384" t="str">
        <f>IFERROR(入力フォーム!U86+入力フォーム!V86+入力フォーム!W86,"")</f>
        <v/>
      </c>
      <c r="AD27" s="384"/>
      <c r="AE27" s="384"/>
      <c r="AF27" s="111" t="s">
        <v>5</v>
      </c>
      <c r="AG27" s="469"/>
      <c r="AH27" s="469"/>
      <c r="AI27" s="469"/>
      <c r="AJ27" s="112"/>
      <c r="AK27" s="113"/>
      <c r="AL27" s="80"/>
    </row>
    <row r="28" spans="2:38" ht="25.5" customHeight="1" x14ac:dyDescent="0.15">
      <c r="B28" s="334"/>
      <c r="C28" s="335"/>
      <c r="D28" s="336"/>
      <c r="E28" s="336"/>
      <c r="F28" s="336"/>
      <c r="G28" s="336"/>
      <c r="H28" s="337"/>
      <c r="I28" s="387" t="s">
        <v>84</v>
      </c>
      <c r="J28" s="388"/>
      <c r="K28" s="389" t="str">
        <f>IF(入力フォーム!C90="","",入力フォーム!C90)</f>
        <v/>
      </c>
      <c r="L28" s="389"/>
      <c r="M28" s="114" t="s">
        <v>85</v>
      </c>
      <c r="N28" s="359" t="str">
        <f>IF(入力フォーム!E90="","",入力フォーム!E90)</f>
        <v/>
      </c>
      <c r="O28" s="359"/>
      <c r="P28" s="114" t="s">
        <v>78</v>
      </c>
      <c r="Q28" s="115"/>
      <c r="R28" s="116" t="s">
        <v>48</v>
      </c>
      <c r="S28" s="116"/>
      <c r="T28" s="390" t="str">
        <f>IF(入力フォーム!I90="","",入力フォーム!I90)</f>
        <v/>
      </c>
      <c r="U28" s="390"/>
      <c r="V28" s="116" t="s">
        <v>85</v>
      </c>
      <c r="W28" s="390" t="str">
        <f>IF(入力フォーム!K90="","",入力フォーム!K90)</f>
        <v/>
      </c>
      <c r="X28" s="390"/>
      <c r="Y28" s="116" t="s">
        <v>78</v>
      </c>
      <c r="Z28" s="117" t="s">
        <v>79</v>
      </c>
      <c r="AA28" s="117"/>
      <c r="AB28" s="117"/>
      <c r="AC28" s="470" t="str">
        <f>IF(入力フォーム!P90="","",入力フォーム!P90)</f>
        <v/>
      </c>
      <c r="AD28" s="470"/>
      <c r="AE28" s="117" t="s">
        <v>80</v>
      </c>
      <c r="AF28" s="471"/>
      <c r="AG28" s="471"/>
      <c r="AH28" s="471"/>
      <c r="AI28" s="471"/>
      <c r="AJ28" s="118"/>
      <c r="AK28" s="119"/>
    </row>
    <row r="29" spans="2:38" ht="25.5" customHeight="1" x14ac:dyDescent="0.15">
      <c r="B29" s="334"/>
      <c r="C29" s="335"/>
      <c r="D29" s="336"/>
      <c r="E29" s="336"/>
      <c r="F29" s="336"/>
      <c r="G29" s="336"/>
      <c r="H29" s="337"/>
      <c r="I29" s="356" t="s">
        <v>86</v>
      </c>
      <c r="J29" s="357"/>
      <c r="K29" s="358" t="str">
        <f>IF(入力フォーム!C91="","",入力フォーム!C91)</f>
        <v/>
      </c>
      <c r="L29" s="358"/>
      <c r="M29" s="120" t="s">
        <v>85</v>
      </c>
      <c r="N29" s="358" t="str">
        <f>IF(入力フォーム!E91="","",入力フォーム!E91)</f>
        <v/>
      </c>
      <c r="O29" s="358"/>
      <c r="P29" s="120" t="s">
        <v>78</v>
      </c>
      <c r="Q29" s="121"/>
      <c r="R29" s="114" t="s">
        <v>48</v>
      </c>
      <c r="S29" s="114"/>
      <c r="T29" s="359" t="str">
        <f>IF(入力フォーム!I91="","",入力フォーム!I91)</f>
        <v/>
      </c>
      <c r="U29" s="359"/>
      <c r="V29" s="114" t="s">
        <v>85</v>
      </c>
      <c r="W29" s="359" t="str">
        <f>IF(入力フォーム!K91="","",入力フォーム!K91)</f>
        <v/>
      </c>
      <c r="X29" s="359"/>
      <c r="Y29" s="114" t="s">
        <v>78</v>
      </c>
      <c r="Z29" s="72" t="s">
        <v>87</v>
      </c>
      <c r="AA29" s="72"/>
      <c r="AB29" s="72"/>
      <c r="AC29" s="345" t="str">
        <f>IF(入力フォーム!P91="","",入力フォーム!P91)</f>
        <v/>
      </c>
      <c r="AD29" s="345"/>
      <c r="AE29" s="72" t="s">
        <v>80</v>
      </c>
      <c r="AF29" s="383"/>
      <c r="AG29" s="383"/>
      <c r="AH29" s="383"/>
      <c r="AI29" s="383"/>
      <c r="AJ29" s="112"/>
      <c r="AK29" s="119"/>
    </row>
    <row r="30" spans="2:38" ht="25.5" customHeight="1" thickBot="1" x14ac:dyDescent="0.2">
      <c r="B30" s="334"/>
      <c r="C30" s="308"/>
      <c r="D30" s="309"/>
      <c r="E30" s="309"/>
      <c r="F30" s="309"/>
      <c r="G30" s="309"/>
      <c r="H30" s="310"/>
      <c r="I30" s="352" t="s">
        <v>88</v>
      </c>
      <c r="J30" s="353"/>
      <c r="K30" s="333" t="str">
        <f>IF(入力フォーム!C92="","",入力フォーム!C92)</f>
        <v/>
      </c>
      <c r="L30" s="333"/>
      <c r="M30" s="122" t="s">
        <v>85</v>
      </c>
      <c r="N30" s="333" t="str">
        <f>IF(入力フォーム!E92="","",入力フォーム!E92)</f>
        <v/>
      </c>
      <c r="O30" s="333"/>
      <c r="P30" s="122" t="s">
        <v>78</v>
      </c>
      <c r="Q30" s="123"/>
      <c r="R30" s="122" t="s">
        <v>48</v>
      </c>
      <c r="T30" s="333" t="str">
        <f>IF(入力フォーム!I92="","",入力フォーム!I92)</f>
        <v/>
      </c>
      <c r="U30" s="333"/>
      <c r="V30" s="122" t="s">
        <v>85</v>
      </c>
      <c r="W30" s="333" t="str">
        <f>IF(入力フォーム!K92="","",入力フォーム!K92)</f>
        <v/>
      </c>
      <c r="X30" s="333"/>
      <c r="Y30" s="122" t="s">
        <v>78</v>
      </c>
      <c r="Z30" s="124" t="s">
        <v>87</v>
      </c>
      <c r="AA30" s="124"/>
      <c r="AB30" s="124"/>
      <c r="AC30" s="354" t="str">
        <f>IF(入力フォーム!P92="","",入力フォーム!P92)</f>
        <v/>
      </c>
      <c r="AD30" s="354"/>
      <c r="AE30" s="124" t="s">
        <v>80</v>
      </c>
      <c r="AF30" s="355"/>
      <c r="AG30" s="355"/>
      <c r="AH30" s="355"/>
      <c r="AI30" s="355"/>
      <c r="AK30" s="113"/>
    </row>
    <row r="31" spans="2:38" ht="25.5" customHeight="1" x14ac:dyDescent="0.15">
      <c r="B31" s="334"/>
      <c r="C31" s="391" t="s">
        <v>89</v>
      </c>
      <c r="D31" s="392"/>
      <c r="E31" s="392"/>
      <c r="F31" s="392"/>
      <c r="G31" s="392"/>
      <c r="H31" s="393"/>
      <c r="I31" s="342" t="s">
        <v>90</v>
      </c>
      <c r="J31" s="338"/>
      <c r="K31" s="338"/>
      <c r="L31" s="338"/>
      <c r="M31" s="125" t="str">
        <f>IF($B$69="変則就労","■","□")</f>
        <v>□</v>
      </c>
      <c r="N31" s="94" t="s">
        <v>76</v>
      </c>
      <c r="O31" s="126"/>
      <c r="P31" s="127" t="s">
        <v>19</v>
      </c>
      <c r="Q31" s="94" t="s">
        <v>83</v>
      </c>
      <c r="R31" s="126"/>
      <c r="S31" s="400" t="str">
        <f>IF(入力フォーム!B107="","",入力フォーム!B107)</f>
        <v/>
      </c>
      <c r="T31" s="400"/>
      <c r="U31" s="401" t="s">
        <v>77</v>
      </c>
      <c r="V31" s="401"/>
      <c r="W31" s="402" t="str">
        <f>IF(入力フォーム!E107="","",入力フォーム!E107)</f>
        <v/>
      </c>
      <c r="X31" s="402"/>
      <c r="Y31" s="128" t="s">
        <v>78</v>
      </c>
      <c r="Z31" s="129" t="s">
        <v>91</v>
      </c>
      <c r="AA31" s="129"/>
      <c r="AB31" s="129"/>
      <c r="AC31" s="472" t="str">
        <f>IF(入力フォーム!K107="","",入力フォーム!K107)</f>
        <v/>
      </c>
      <c r="AD31" s="472"/>
      <c r="AE31" s="129" t="s">
        <v>80</v>
      </c>
      <c r="AF31" s="473"/>
      <c r="AG31" s="473"/>
      <c r="AH31" s="473"/>
      <c r="AI31" s="473"/>
      <c r="AJ31" s="130"/>
      <c r="AK31" s="101"/>
    </row>
    <row r="32" spans="2:38" ht="25.5" customHeight="1" x14ac:dyDescent="0.15">
      <c r="B32" s="334"/>
      <c r="C32" s="394"/>
      <c r="D32" s="395"/>
      <c r="E32" s="395"/>
      <c r="F32" s="395"/>
      <c r="G32" s="395"/>
      <c r="H32" s="396"/>
      <c r="I32" s="343" t="s">
        <v>92</v>
      </c>
      <c r="J32" s="344"/>
      <c r="K32" s="344"/>
      <c r="L32" s="344"/>
      <c r="M32" s="131" t="str">
        <f>IF($B$69="変則就労","■","□")</f>
        <v>□</v>
      </c>
      <c r="N32" s="132" t="s">
        <v>76</v>
      </c>
      <c r="O32" s="133"/>
      <c r="P32" s="134" t="s">
        <v>19</v>
      </c>
      <c r="Q32" s="132" t="s">
        <v>83</v>
      </c>
      <c r="R32" s="133"/>
      <c r="S32" s="345" t="str">
        <f>IF(入力フォーム!B104="","",入力フォーム!B104)</f>
        <v/>
      </c>
      <c r="T32" s="345"/>
      <c r="U32" s="474" t="s">
        <v>5</v>
      </c>
      <c r="V32" s="474"/>
      <c r="W32" s="474"/>
      <c r="X32" s="474"/>
      <c r="Y32" s="474"/>
      <c r="Z32" s="474"/>
      <c r="AA32" s="474"/>
      <c r="AB32" s="474"/>
      <c r="AC32" s="474"/>
      <c r="AD32" s="474"/>
      <c r="AE32" s="474"/>
      <c r="AF32" s="474"/>
      <c r="AG32" s="474"/>
      <c r="AH32" s="474"/>
      <c r="AI32" s="474"/>
      <c r="AJ32" s="474"/>
      <c r="AK32" s="475"/>
      <c r="AL32" s="80"/>
    </row>
    <row r="33" spans="2:38" ht="39" customHeight="1" thickBot="1" x14ac:dyDescent="0.2">
      <c r="B33" s="304"/>
      <c r="C33" s="397"/>
      <c r="D33" s="398"/>
      <c r="E33" s="398"/>
      <c r="F33" s="398"/>
      <c r="G33" s="398"/>
      <c r="H33" s="399"/>
      <c r="I33" s="291" t="s">
        <v>93</v>
      </c>
      <c r="J33" s="291"/>
      <c r="K33" s="291"/>
      <c r="L33" s="291"/>
      <c r="M33" s="292" t="str">
        <f>IF(入力フォーム!B101="","",入力フォーム!B101)</f>
        <v/>
      </c>
      <c r="N33" s="293"/>
      <c r="O33" s="135" t="s">
        <v>94</v>
      </c>
      <c r="P33" s="293" t="str">
        <f>IF(入力フォーム!D101="","",入力フォーム!D101)</f>
        <v/>
      </c>
      <c r="Q33" s="293"/>
      <c r="R33" s="135" t="s">
        <v>78</v>
      </c>
      <c r="S33" s="135" t="s">
        <v>48</v>
      </c>
      <c r="T33" s="293" t="str">
        <f>IF(入力フォーム!H101="","",入力フォーム!H101)</f>
        <v/>
      </c>
      <c r="U33" s="293"/>
      <c r="V33" s="135" t="s">
        <v>94</v>
      </c>
      <c r="W33" s="293" t="str">
        <f>IF(入力フォーム!J101="","",入力フォーム!J101)</f>
        <v/>
      </c>
      <c r="X33" s="293"/>
      <c r="Y33" s="135" t="s">
        <v>78</v>
      </c>
      <c r="Z33" s="136" t="s">
        <v>79</v>
      </c>
      <c r="AA33" s="136"/>
      <c r="AB33" s="136"/>
      <c r="AC33" s="354" t="str">
        <f>IF(入力フォーム!O101="","",入力フォーム!O101)</f>
        <v/>
      </c>
      <c r="AD33" s="354"/>
      <c r="AE33" s="136" t="s">
        <v>80</v>
      </c>
      <c r="AF33" s="136"/>
      <c r="AG33" s="136"/>
      <c r="AH33" s="136"/>
      <c r="AI33" s="136"/>
      <c r="AK33" s="137"/>
    </row>
    <row r="34" spans="2:38" ht="25.5" customHeight="1" x14ac:dyDescent="0.15">
      <c r="B34" s="303">
        <v>7</v>
      </c>
      <c r="C34" s="305" t="s">
        <v>95</v>
      </c>
      <c r="D34" s="306"/>
      <c r="E34" s="306"/>
      <c r="F34" s="306"/>
      <c r="G34" s="306"/>
      <c r="H34" s="307"/>
      <c r="I34" s="342" t="s">
        <v>96</v>
      </c>
      <c r="J34" s="339"/>
      <c r="K34" s="346" t="str">
        <f>IF(入力フォーム!D114="","","　　　　　　"&amp;入力フォーム!C114&amp;入力フォーム!D114&amp;入力フォーム!E114&amp;入力フォーム!F114&amp;"月")</f>
        <v/>
      </c>
      <c r="L34" s="347"/>
      <c r="M34" s="347"/>
      <c r="N34" s="347"/>
      <c r="O34" s="347"/>
      <c r="P34" s="347"/>
      <c r="Q34" s="348"/>
      <c r="R34" s="342" t="s">
        <v>96</v>
      </c>
      <c r="S34" s="339"/>
      <c r="T34" s="349" t="str">
        <f>IF(入力フォーム!D115="","","　　　　　　"&amp;入力フォーム!C115&amp;入力フォーム!D115&amp;入力フォーム!E115&amp;入力フォーム!F115&amp;"月")</f>
        <v/>
      </c>
      <c r="U34" s="350"/>
      <c r="V34" s="350"/>
      <c r="W34" s="350"/>
      <c r="X34" s="350"/>
      <c r="Y34" s="350"/>
      <c r="Z34" s="351"/>
      <c r="AA34" s="338" t="s">
        <v>96</v>
      </c>
      <c r="AB34" s="339"/>
      <c r="AC34" s="349" t="str">
        <f>IF(入力フォーム!D116="","","　　　　　　"&amp;入力フォーム!C116&amp;入力フォーム!D116&amp;入力フォーム!E116&amp;入力フォーム!F116&amp;"月")</f>
        <v/>
      </c>
      <c r="AD34" s="350"/>
      <c r="AE34" s="350"/>
      <c r="AF34" s="350"/>
      <c r="AG34" s="350"/>
      <c r="AH34" s="350"/>
      <c r="AI34" s="350"/>
      <c r="AJ34" s="350"/>
      <c r="AK34" s="351"/>
    </row>
    <row r="35" spans="2:38" ht="25.5" customHeight="1" thickBot="1" x14ac:dyDescent="0.2">
      <c r="B35" s="334"/>
      <c r="C35" s="335"/>
      <c r="D35" s="336"/>
      <c r="E35" s="336"/>
      <c r="F35" s="336"/>
      <c r="G35" s="336"/>
      <c r="H35" s="337"/>
      <c r="I35" s="332" t="str">
        <f>IF(入力フォーム!R114="","",入力フォーム!R114)</f>
        <v/>
      </c>
      <c r="J35" s="333"/>
      <c r="K35" s="295" t="s">
        <v>97</v>
      </c>
      <c r="L35" s="328"/>
      <c r="M35" s="329" t="str">
        <f>IF(入力フォーム!K114="","",入力フォーム!K114+(入力フォーム!M114/60))</f>
        <v/>
      </c>
      <c r="N35" s="330"/>
      <c r="O35" s="295" t="s">
        <v>98</v>
      </c>
      <c r="P35" s="295"/>
      <c r="Q35" s="331"/>
      <c r="R35" s="332" t="str">
        <f>IF(入力フォーム!R115="","",入力フォーム!R115)</f>
        <v/>
      </c>
      <c r="S35" s="333"/>
      <c r="T35" s="295" t="s">
        <v>97</v>
      </c>
      <c r="U35" s="328"/>
      <c r="V35" s="329" t="str">
        <f>IF(入力フォーム!K115="","",入力フォーム!K115+(入力フォーム!M115/60))</f>
        <v/>
      </c>
      <c r="W35" s="330"/>
      <c r="X35" s="295" t="s">
        <v>98</v>
      </c>
      <c r="Y35" s="295"/>
      <c r="Z35" s="331"/>
      <c r="AA35" s="332" t="str">
        <f>IF(入力フォーム!R116="","",入力フォーム!R116)</f>
        <v/>
      </c>
      <c r="AB35" s="333"/>
      <c r="AC35" s="295" t="s">
        <v>97</v>
      </c>
      <c r="AD35" s="328"/>
      <c r="AE35" s="329" t="str">
        <f>IF(入力フォーム!K116="","",入力フォーム!K116+(入力フォーム!M116/60))</f>
        <v/>
      </c>
      <c r="AF35" s="330"/>
      <c r="AG35" s="295" t="s">
        <v>98</v>
      </c>
      <c r="AH35" s="295"/>
      <c r="AI35" s="295"/>
      <c r="AJ35" s="301"/>
      <c r="AK35" s="302"/>
    </row>
    <row r="36" spans="2:38" ht="25.5" customHeight="1" x14ac:dyDescent="0.15">
      <c r="B36" s="303">
        <v>8</v>
      </c>
      <c r="C36" s="305" t="s">
        <v>99</v>
      </c>
      <c r="D36" s="306"/>
      <c r="E36" s="306"/>
      <c r="F36" s="306"/>
      <c r="G36" s="306"/>
      <c r="H36" s="307"/>
      <c r="I36" s="125" t="str">
        <f>IF(入力フォーム!$B$131=J36,"■","□")</f>
        <v>□</v>
      </c>
      <c r="J36" s="94" t="s">
        <v>101</v>
      </c>
      <c r="K36" s="126"/>
      <c r="L36" s="127" t="str">
        <f>IF(入力フォーム!$B$131=M36,"■","□")</f>
        <v>□</v>
      </c>
      <c r="M36" s="94" t="s">
        <v>102</v>
      </c>
      <c r="N36" s="126"/>
      <c r="O36" s="138"/>
      <c r="P36" s="94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9"/>
      <c r="AL36" s="80"/>
    </row>
    <row r="37" spans="2:38" ht="25.5" customHeight="1" thickBot="1" x14ac:dyDescent="0.2">
      <c r="B37" s="304"/>
      <c r="C37" s="308"/>
      <c r="D37" s="309"/>
      <c r="E37" s="309"/>
      <c r="F37" s="309"/>
      <c r="G37" s="309"/>
      <c r="H37" s="310"/>
      <c r="I37" s="326" t="s">
        <v>103</v>
      </c>
      <c r="J37" s="327"/>
      <c r="K37" s="340" t="str">
        <f>IF(入力フォーム!C134="","",入力フォーム!C134)</f>
        <v/>
      </c>
      <c r="L37" s="341"/>
      <c r="M37" s="341"/>
      <c r="N37" s="341"/>
      <c r="O37" s="341"/>
      <c r="P37" s="341"/>
      <c r="Q37" s="341"/>
      <c r="R37" s="341"/>
      <c r="S37" s="341"/>
      <c r="T37" s="140"/>
      <c r="U37" s="295" t="s">
        <v>104</v>
      </c>
      <c r="V37" s="295"/>
      <c r="W37" s="140"/>
      <c r="X37" s="341" t="str">
        <f>IF(入力フォーム!K134="","",入力フォーム!K134)</f>
        <v/>
      </c>
      <c r="Y37" s="341"/>
      <c r="Z37" s="341"/>
      <c r="AA37" s="341"/>
      <c r="AB37" s="341"/>
      <c r="AC37" s="341"/>
      <c r="AD37" s="341"/>
      <c r="AE37" s="341"/>
      <c r="AF37" s="341"/>
      <c r="AG37" s="295"/>
      <c r="AH37" s="295"/>
      <c r="AI37" s="295"/>
      <c r="AJ37" s="301"/>
      <c r="AK37" s="302"/>
    </row>
    <row r="38" spans="2:38" ht="25.5" customHeight="1" x14ac:dyDescent="0.15">
      <c r="B38" s="303">
        <v>9</v>
      </c>
      <c r="C38" s="305" t="s">
        <v>105</v>
      </c>
      <c r="D38" s="306"/>
      <c r="E38" s="306"/>
      <c r="F38" s="306"/>
      <c r="G38" s="306"/>
      <c r="H38" s="307"/>
      <c r="I38" s="125" t="str">
        <f>IF(入力フォーム!$B$142=J38,"■","□")</f>
        <v>□</v>
      </c>
      <c r="J38" s="94" t="s">
        <v>101</v>
      </c>
      <c r="K38" s="126"/>
      <c r="L38" s="127" t="str">
        <f>IF(入力フォーム!$B$142=M38,"■","□")</f>
        <v>□</v>
      </c>
      <c r="M38" s="94" t="s">
        <v>102</v>
      </c>
      <c r="N38" s="126"/>
      <c r="O38" s="127" t="str">
        <f>IF(入力フォーム!$B$142=P38,"■","□")</f>
        <v>□</v>
      </c>
      <c r="P38" s="94" t="s">
        <v>106</v>
      </c>
      <c r="Q38" s="141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2"/>
      <c r="AK38" s="143"/>
      <c r="AL38" s="80"/>
    </row>
    <row r="39" spans="2:38" ht="25.5" customHeight="1" thickBot="1" x14ac:dyDescent="0.2">
      <c r="B39" s="316"/>
      <c r="C39" s="317"/>
      <c r="D39" s="318"/>
      <c r="E39" s="318"/>
      <c r="F39" s="318"/>
      <c r="G39" s="318"/>
      <c r="H39" s="319"/>
      <c r="I39" s="322" t="s">
        <v>103</v>
      </c>
      <c r="J39" s="323"/>
      <c r="K39" s="324" t="str">
        <f>IF(入力フォーム!C145="","",入力フォーム!C145)</f>
        <v/>
      </c>
      <c r="L39" s="325"/>
      <c r="M39" s="325"/>
      <c r="N39" s="325"/>
      <c r="O39" s="325"/>
      <c r="P39" s="325"/>
      <c r="Q39" s="325"/>
      <c r="R39" s="144" t="s">
        <v>48</v>
      </c>
      <c r="S39" s="325" t="str">
        <f>IF(入力フォーム!K145="","",入力フォーム!C145)</f>
        <v/>
      </c>
      <c r="T39" s="325"/>
      <c r="U39" s="325"/>
      <c r="V39" s="325"/>
      <c r="W39" s="325"/>
      <c r="X39" s="325"/>
      <c r="Y39" s="325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5"/>
      <c r="AL39" s="80"/>
    </row>
    <row r="40" spans="2:38" ht="25.5" customHeight="1" x14ac:dyDescent="0.15">
      <c r="B40" s="303">
        <v>10</v>
      </c>
      <c r="C40" s="305" t="s">
        <v>107</v>
      </c>
      <c r="D40" s="306"/>
      <c r="E40" s="306"/>
      <c r="F40" s="306"/>
      <c r="G40" s="306"/>
      <c r="H40" s="307"/>
      <c r="I40" s="125" t="str">
        <f>IF(入力フォーム!$B$167=J40,"■","□")</f>
        <v>□</v>
      </c>
      <c r="J40" s="94" t="s">
        <v>101</v>
      </c>
      <c r="K40" s="126"/>
      <c r="L40" s="127" t="str">
        <f>IF(入力フォーム!$B$167=M40,"■","□")</f>
        <v>□</v>
      </c>
      <c r="M40" s="94" t="s">
        <v>102</v>
      </c>
      <c r="N40" s="126"/>
      <c r="O40" s="127" t="str">
        <f>IF(入力フォーム!$B$167=P40,"■","□")</f>
        <v>□</v>
      </c>
      <c r="P40" s="94" t="s">
        <v>106</v>
      </c>
      <c r="Q40" s="141"/>
      <c r="R40" s="320" t="s">
        <v>108</v>
      </c>
      <c r="S40" s="321"/>
      <c r="T40" s="127" t="str">
        <f>IF(入力フォーム!$C$170=U40,"■","□")</f>
        <v>□</v>
      </c>
      <c r="U40" s="146" t="s">
        <v>109</v>
      </c>
      <c r="V40" s="146"/>
      <c r="W40" s="146"/>
      <c r="X40" s="127" t="str">
        <f>IF(入力フォーム!$C$170=Y40,"■","□")</f>
        <v>□</v>
      </c>
      <c r="Y40" s="146" t="s">
        <v>110</v>
      </c>
      <c r="Z40" s="146"/>
      <c r="AA40" s="127" t="str">
        <f>IF(入力フォーム!$C$170&amp;"（"=AB40,"■","□")</f>
        <v>□</v>
      </c>
      <c r="AB40" s="146" t="s">
        <v>111</v>
      </c>
      <c r="AC40" s="146"/>
      <c r="AD40" s="400" t="str">
        <f>IF(入力フォーム!D172="","",入力フォーム!D172)</f>
        <v/>
      </c>
      <c r="AE40" s="463"/>
      <c r="AF40" s="463"/>
      <c r="AG40" s="463"/>
      <c r="AH40" s="463"/>
      <c r="AI40" s="463"/>
      <c r="AJ40" s="463"/>
      <c r="AK40" s="147" t="s">
        <v>39</v>
      </c>
      <c r="AL40" s="80"/>
    </row>
    <row r="41" spans="2:38" ht="25.5" customHeight="1" thickBot="1" x14ac:dyDescent="0.2">
      <c r="B41" s="316"/>
      <c r="C41" s="317"/>
      <c r="D41" s="318"/>
      <c r="E41" s="318"/>
      <c r="F41" s="318"/>
      <c r="G41" s="318"/>
      <c r="H41" s="319"/>
      <c r="I41" s="322" t="s">
        <v>103</v>
      </c>
      <c r="J41" s="323"/>
      <c r="K41" s="324" t="str">
        <f>IF(入力フォーム!C175="","",入力フォーム!C175)</f>
        <v/>
      </c>
      <c r="L41" s="325"/>
      <c r="M41" s="325"/>
      <c r="N41" s="325"/>
      <c r="O41" s="325"/>
      <c r="P41" s="325"/>
      <c r="Q41" s="325"/>
      <c r="R41" s="144" t="s">
        <v>48</v>
      </c>
      <c r="S41" s="325" t="str">
        <f>IF(入力フォーム!K175="","",入力フォーム!K175)</f>
        <v/>
      </c>
      <c r="T41" s="325"/>
      <c r="U41" s="325"/>
      <c r="V41" s="325"/>
      <c r="W41" s="325"/>
      <c r="X41" s="325"/>
      <c r="Y41" s="325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8"/>
      <c r="AL41" s="80"/>
    </row>
    <row r="42" spans="2:38" ht="25.5" customHeight="1" thickBot="1" x14ac:dyDescent="0.2">
      <c r="B42" s="149">
        <v>11</v>
      </c>
      <c r="C42" s="296" t="s">
        <v>112</v>
      </c>
      <c r="D42" s="297"/>
      <c r="E42" s="297"/>
      <c r="F42" s="297"/>
      <c r="G42" s="297"/>
      <c r="H42" s="298"/>
      <c r="I42" s="125" t="str">
        <f>IF(入力フォーム!$C$152=J42,"■","□")</f>
        <v>□</v>
      </c>
      <c r="J42" s="94" t="s">
        <v>113</v>
      </c>
      <c r="K42" s="126"/>
      <c r="L42" s="127" t="str">
        <f>IF(入力フォーム!$C$152=M42,"■","□")</f>
        <v>□</v>
      </c>
      <c r="M42" s="94" t="s">
        <v>114</v>
      </c>
      <c r="N42" s="150"/>
      <c r="O42" s="151"/>
      <c r="P42" s="313" t="str">
        <f>入力フォーム!L152</f>
        <v/>
      </c>
      <c r="Q42" s="313"/>
      <c r="R42" s="313"/>
      <c r="S42" s="313"/>
      <c r="T42" s="313"/>
      <c r="U42" s="313"/>
      <c r="V42" s="313"/>
      <c r="W42" s="313"/>
      <c r="X42" s="313"/>
      <c r="Y42" s="299"/>
      <c r="Z42" s="299"/>
      <c r="AA42" s="299"/>
      <c r="AB42" s="299"/>
      <c r="AC42" s="299"/>
      <c r="AD42" s="299"/>
      <c r="AE42" s="299"/>
      <c r="AF42" s="299"/>
      <c r="AG42" s="299"/>
      <c r="AH42" s="299"/>
      <c r="AI42" s="299"/>
      <c r="AJ42" s="299"/>
      <c r="AK42" s="300"/>
      <c r="AL42" s="80"/>
    </row>
    <row r="43" spans="2:38" ht="25.5" customHeight="1" x14ac:dyDescent="0.15">
      <c r="B43" s="303">
        <v>12</v>
      </c>
      <c r="C43" s="305" t="s">
        <v>115</v>
      </c>
      <c r="D43" s="306"/>
      <c r="E43" s="306"/>
      <c r="F43" s="306"/>
      <c r="G43" s="306"/>
      <c r="H43" s="307"/>
      <c r="I43" s="125" t="str">
        <f>IF(入力フォーム!$B$183=J43,"■","□")</f>
        <v>□</v>
      </c>
      <c r="J43" s="94" t="s">
        <v>101</v>
      </c>
      <c r="K43" s="126"/>
      <c r="L43" s="127" t="str">
        <f>IF(入力フォーム!$B$183=M43,"■","□")</f>
        <v>□</v>
      </c>
      <c r="M43" s="94" t="s">
        <v>102</v>
      </c>
      <c r="N43" s="141"/>
      <c r="O43" s="141"/>
      <c r="P43" s="141"/>
      <c r="Q43" s="152"/>
      <c r="R43" s="311" t="s">
        <v>103</v>
      </c>
      <c r="S43" s="312"/>
      <c r="T43" s="314" t="str">
        <f>IF(入力フォーム!B186="","",入力フォーム!B186)</f>
        <v/>
      </c>
      <c r="U43" s="315"/>
      <c r="V43" s="315"/>
      <c r="W43" s="315"/>
      <c r="X43" s="315"/>
      <c r="Y43" s="315"/>
      <c r="Z43" s="315"/>
      <c r="AA43" s="153" t="s">
        <v>48</v>
      </c>
      <c r="AB43" s="315" t="str">
        <f>IF(入力フォーム!J186="","",入力フォーム!J186)</f>
        <v/>
      </c>
      <c r="AC43" s="315"/>
      <c r="AD43" s="315"/>
      <c r="AE43" s="315"/>
      <c r="AF43" s="315"/>
      <c r="AG43" s="315"/>
      <c r="AH43" s="315"/>
      <c r="AI43" s="153"/>
      <c r="AJ43" s="154"/>
      <c r="AK43" s="113"/>
      <c r="AL43" s="80"/>
    </row>
    <row r="44" spans="2:38" ht="39.75" customHeight="1" thickBot="1" x14ac:dyDescent="0.2">
      <c r="B44" s="304"/>
      <c r="C44" s="308"/>
      <c r="D44" s="309"/>
      <c r="E44" s="309"/>
      <c r="F44" s="309"/>
      <c r="G44" s="309"/>
      <c r="H44" s="310"/>
      <c r="I44" s="291" t="s">
        <v>93</v>
      </c>
      <c r="J44" s="291"/>
      <c r="K44" s="291"/>
      <c r="L44" s="291"/>
      <c r="M44" s="292" t="str">
        <f>IF(入力フォーム!B189="","",入力フォーム!B189)</f>
        <v/>
      </c>
      <c r="N44" s="293"/>
      <c r="O44" s="135" t="s">
        <v>94</v>
      </c>
      <c r="P44" s="293" t="str">
        <f>IF(入力フォーム!D189="","",入力フォーム!D189)</f>
        <v/>
      </c>
      <c r="Q44" s="293"/>
      <c r="R44" s="135" t="s">
        <v>78</v>
      </c>
      <c r="S44" s="135" t="s">
        <v>48</v>
      </c>
      <c r="T44" s="293" t="str">
        <f>IF(入力フォーム!H189="","",入力フォーム!H189)</f>
        <v/>
      </c>
      <c r="U44" s="293"/>
      <c r="V44" s="135" t="s">
        <v>94</v>
      </c>
      <c r="W44" s="293" t="str">
        <f>IF(入力フォーム!J189="","",入力フォーム!J189)</f>
        <v/>
      </c>
      <c r="X44" s="293"/>
      <c r="Y44" s="135" t="s">
        <v>78</v>
      </c>
      <c r="Z44" s="136" t="s">
        <v>79</v>
      </c>
      <c r="AA44" s="155"/>
      <c r="AB44" s="136"/>
      <c r="AC44" s="294" t="str">
        <f>IF(入力フォーム!O189="","",入力フォーム!O189)</f>
        <v/>
      </c>
      <c r="AD44" s="294"/>
      <c r="AE44" s="136" t="s">
        <v>80</v>
      </c>
      <c r="AF44" s="136"/>
      <c r="AG44" s="136"/>
      <c r="AH44" s="136"/>
      <c r="AI44" s="136"/>
      <c r="AJ44" s="155"/>
      <c r="AK44" s="156"/>
    </row>
    <row r="45" spans="2:38" ht="51.75" customHeight="1" thickBot="1" x14ac:dyDescent="0.2">
      <c r="B45" s="157">
        <v>13</v>
      </c>
      <c r="C45" s="258" t="s">
        <v>116</v>
      </c>
      <c r="D45" s="256"/>
      <c r="E45" s="256"/>
      <c r="F45" s="256"/>
      <c r="G45" s="256"/>
      <c r="H45" s="256"/>
      <c r="I45" s="125" t="str">
        <f>IF(入力フォーム!$B$195=J45,"■","□")</f>
        <v>□</v>
      </c>
      <c r="J45" s="94" t="s">
        <v>117</v>
      </c>
      <c r="K45" s="127" t="str">
        <f>IF(入力フォーム!$B$195=L45,"■","□")</f>
        <v>□</v>
      </c>
      <c r="L45" s="94" t="s">
        <v>118</v>
      </c>
      <c r="M45" s="94"/>
      <c r="N45" s="127" t="str">
        <f>IF(入力フォーム!$B$195=O45,"■","□")</f>
        <v>□</v>
      </c>
      <c r="O45" s="94" t="s">
        <v>119</v>
      </c>
      <c r="P45" s="94"/>
      <c r="R45" s="158"/>
      <c r="S45" s="158"/>
      <c r="T45" s="158"/>
      <c r="U45" s="158"/>
      <c r="V45" s="158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8"/>
      <c r="AH45" s="160"/>
      <c r="AI45" s="160"/>
      <c r="AJ45" s="160"/>
      <c r="AK45" s="161"/>
      <c r="AL45" s="80"/>
    </row>
    <row r="46" spans="2:38" s="168" customFormat="1" ht="51.75" customHeight="1" thickBot="1" x14ac:dyDescent="0.2">
      <c r="B46" s="162">
        <v>14</v>
      </c>
      <c r="C46" s="290" t="s">
        <v>121</v>
      </c>
      <c r="D46" s="290"/>
      <c r="E46" s="290"/>
      <c r="F46" s="290"/>
      <c r="G46" s="290"/>
      <c r="H46" s="290"/>
      <c r="I46" s="163" t="str">
        <f>IF(入力フォーム!$C$62=J46,"■","□")</f>
        <v>□</v>
      </c>
      <c r="J46" s="164" t="s">
        <v>117</v>
      </c>
      <c r="K46" s="165" t="str">
        <f>IF(入力フォーム!$C$62=L46,"■","□")</f>
        <v>□</v>
      </c>
      <c r="L46" s="164" t="s">
        <v>118</v>
      </c>
      <c r="M46" s="164"/>
      <c r="N46" s="165" t="str">
        <f>IF(入力フォーム!$C$62=O46,"■","□")</f>
        <v>□</v>
      </c>
      <c r="O46" s="164" t="s">
        <v>119</v>
      </c>
      <c r="P46" s="127" t="str">
        <f>IF(入力フォーム!$C$62=Q46,"■","□")</f>
        <v>□</v>
      </c>
      <c r="Q46" s="94" t="s">
        <v>120</v>
      </c>
      <c r="R46" s="158"/>
      <c r="S46" s="158"/>
      <c r="T46" s="158"/>
      <c r="U46" s="158"/>
      <c r="V46" s="158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8"/>
      <c r="AH46" s="160"/>
      <c r="AI46" s="160"/>
      <c r="AJ46" s="160"/>
      <c r="AK46" s="166"/>
      <c r="AL46" s="167"/>
    </row>
    <row r="47" spans="2:38" ht="25.5" customHeight="1" thickBot="1" x14ac:dyDescent="0.2">
      <c r="B47" s="169">
        <v>15</v>
      </c>
      <c r="C47" s="271" t="s">
        <v>122</v>
      </c>
      <c r="D47" s="272"/>
      <c r="E47" s="272"/>
      <c r="F47" s="272"/>
      <c r="G47" s="272"/>
      <c r="H47" s="273"/>
      <c r="I47" s="163" t="str">
        <f>IF(入力フォーム!$C$159=J47,"■","□")</f>
        <v>□</v>
      </c>
      <c r="J47" s="164" t="s">
        <v>123</v>
      </c>
      <c r="K47" s="165" t="str">
        <f>IF(入力フォーム!$C$159=L47,"■","□")</f>
        <v>□</v>
      </c>
      <c r="L47" s="164" t="s">
        <v>124</v>
      </c>
      <c r="M47" s="164"/>
      <c r="N47" s="165" t="str">
        <f>IF(入力フォーム!$C$159=O47,"■","□")</f>
        <v>□</v>
      </c>
      <c r="O47" s="164" t="s">
        <v>125</v>
      </c>
      <c r="P47" s="170"/>
      <c r="Q47" s="171"/>
      <c r="R47" s="171"/>
      <c r="S47" s="171"/>
      <c r="T47" s="171"/>
      <c r="U47" s="171"/>
      <c r="V47" s="171"/>
      <c r="W47" s="171"/>
      <c r="X47" s="171"/>
      <c r="Y47" s="171"/>
      <c r="Z47" s="171"/>
      <c r="AA47" s="171"/>
      <c r="AB47" s="171"/>
      <c r="AC47" s="171"/>
      <c r="AD47" s="171"/>
      <c r="AE47" s="171"/>
      <c r="AF47" s="171"/>
      <c r="AG47" s="171"/>
      <c r="AH47" s="171"/>
      <c r="AI47" s="171"/>
      <c r="AJ47" s="171"/>
      <c r="AK47" s="172"/>
      <c r="AL47" s="80"/>
    </row>
    <row r="48" spans="2:38" ht="25.5" customHeight="1" thickBot="1" x14ac:dyDescent="0.2">
      <c r="B48" s="79">
        <v>16</v>
      </c>
      <c r="C48" s="271" t="s">
        <v>126</v>
      </c>
      <c r="D48" s="272"/>
      <c r="E48" s="272"/>
      <c r="F48" s="272"/>
      <c r="G48" s="272"/>
      <c r="H48" s="273"/>
      <c r="I48" s="81" t="str">
        <f>IF(入力フォーム!$C$155=J48,"■","□")</f>
        <v>□</v>
      </c>
      <c r="J48" s="173" t="s">
        <v>123</v>
      </c>
      <c r="K48" s="83" t="str">
        <f>IF(入力フォーム!$C$155=L48,"■","□")</f>
        <v>□</v>
      </c>
      <c r="L48" s="173" t="s">
        <v>124</v>
      </c>
      <c r="M48" s="173"/>
      <c r="N48" s="83" t="str">
        <f>IF(入力フォーム!$C$155=O48,"■","□")</f>
        <v>□</v>
      </c>
      <c r="O48" s="173" t="s">
        <v>125</v>
      </c>
      <c r="P48" s="174"/>
      <c r="Q48" s="171"/>
      <c r="R48" s="171"/>
      <c r="S48" s="171"/>
      <c r="T48" s="171"/>
      <c r="U48" s="171"/>
      <c r="V48" s="171"/>
      <c r="W48" s="171"/>
      <c r="X48" s="171"/>
      <c r="Y48" s="171"/>
      <c r="Z48" s="171"/>
      <c r="AA48" s="171"/>
      <c r="AB48" s="171"/>
      <c r="AC48" s="171"/>
      <c r="AD48" s="171"/>
      <c r="AE48" s="171"/>
      <c r="AF48" s="171"/>
      <c r="AG48" s="171"/>
      <c r="AH48" s="171"/>
      <c r="AI48" s="171"/>
      <c r="AJ48" s="171"/>
      <c r="AK48" s="172"/>
      <c r="AL48" s="80"/>
    </row>
    <row r="49" spans="2:38" ht="25.5" customHeight="1" thickBot="1" x14ac:dyDescent="0.2">
      <c r="B49" s="79">
        <v>17</v>
      </c>
      <c r="C49" s="256" t="s">
        <v>127</v>
      </c>
      <c r="D49" s="282"/>
      <c r="E49" s="282"/>
      <c r="F49" s="282"/>
      <c r="G49" s="282"/>
      <c r="H49" s="282"/>
      <c r="I49" s="284" t="str">
        <f>IF(入力フォーム!B200="","",入力フォーム!B200)</f>
        <v/>
      </c>
      <c r="J49" s="285"/>
      <c r="K49" s="285"/>
      <c r="L49" s="285"/>
      <c r="M49" s="285"/>
      <c r="N49" s="285"/>
      <c r="O49" s="285"/>
      <c r="P49" s="285"/>
      <c r="Q49" s="285"/>
      <c r="R49" s="175"/>
      <c r="S49" s="283" t="s">
        <v>104</v>
      </c>
      <c r="T49" s="283"/>
      <c r="U49" s="175"/>
      <c r="V49" s="285" t="str">
        <f>IF(入力フォーム!J200="","",入力フォーム!J200)</f>
        <v/>
      </c>
      <c r="W49" s="285"/>
      <c r="X49" s="285"/>
      <c r="Y49" s="285"/>
      <c r="Z49" s="285"/>
      <c r="AA49" s="285"/>
      <c r="AB49" s="285"/>
      <c r="AC49" s="285"/>
      <c r="AD49" s="285"/>
      <c r="AE49" s="283"/>
      <c r="AF49" s="283"/>
      <c r="AG49" s="283"/>
      <c r="AH49" s="176"/>
      <c r="AI49" s="176"/>
      <c r="AJ49" s="177"/>
      <c r="AK49" s="178"/>
    </row>
    <row r="50" spans="2:38" ht="92.25" customHeight="1" thickBot="1" x14ac:dyDescent="0.2">
      <c r="B50" s="79">
        <v>18</v>
      </c>
      <c r="C50" s="258" t="s">
        <v>128</v>
      </c>
      <c r="D50" s="256"/>
      <c r="E50" s="256"/>
      <c r="F50" s="256"/>
      <c r="G50" s="256"/>
      <c r="H50" s="256"/>
      <c r="I50" s="259" t="str">
        <f>IF(入力フォーム!B205="","",入力フォーム!B205)</f>
        <v/>
      </c>
      <c r="J50" s="260"/>
      <c r="K50" s="260"/>
      <c r="L50" s="260"/>
      <c r="M50" s="260"/>
      <c r="N50" s="260"/>
      <c r="O50" s="260"/>
      <c r="P50" s="260"/>
      <c r="Q50" s="260"/>
      <c r="R50" s="260"/>
      <c r="S50" s="260"/>
      <c r="T50" s="260"/>
      <c r="U50" s="260"/>
      <c r="V50" s="260"/>
      <c r="W50" s="260"/>
      <c r="X50" s="260"/>
      <c r="Y50" s="260"/>
      <c r="Z50" s="260"/>
      <c r="AA50" s="260"/>
      <c r="AB50" s="260"/>
      <c r="AC50" s="260"/>
      <c r="AD50" s="260"/>
      <c r="AE50" s="260"/>
      <c r="AF50" s="260"/>
      <c r="AG50" s="260"/>
      <c r="AH50" s="260"/>
      <c r="AI50" s="260"/>
      <c r="AJ50" s="260"/>
      <c r="AK50" s="261"/>
      <c r="AL50" s="80"/>
    </row>
    <row r="51" spans="2:38" ht="25.5" customHeight="1" x14ac:dyDescent="0.15">
      <c r="B51" s="256">
        <v>19</v>
      </c>
      <c r="C51" s="258" t="s">
        <v>129</v>
      </c>
      <c r="D51" s="256"/>
      <c r="E51" s="256"/>
      <c r="F51" s="256"/>
      <c r="G51" s="256"/>
      <c r="H51" s="256"/>
      <c r="I51" s="287" t="s">
        <v>130</v>
      </c>
      <c r="J51" s="288"/>
      <c r="K51" s="288"/>
      <c r="L51" s="288"/>
      <c r="M51" s="288"/>
      <c r="N51" s="289"/>
      <c r="O51" s="286" t="s">
        <v>131</v>
      </c>
      <c r="P51" s="265"/>
      <c r="Q51" s="265"/>
      <c r="R51" s="265"/>
      <c r="S51" s="265"/>
      <c r="T51" s="265"/>
      <c r="U51" s="265"/>
      <c r="V51" s="265"/>
      <c r="W51" s="264" t="s">
        <v>132</v>
      </c>
      <c r="X51" s="265"/>
      <c r="Y51" s="265"/>
      <c r="Z51" s="265"/>
      <c r="AA51" s="265"/>
      <c r="AB51" s="265"/>
      <c r="AC51" s="262" t="s">
        <v>19</v>
      </c>
      <c r="AD51" s="251" t="s">
        <v>133</v>
      </c>
      <c r="AE51" s="251"/>
      <c r="AF51" s="253" t="s">
        <v>19</v>
      </c>
      <c r="AG51" s="253" t="s">
        <v>134</v>
      </c>
      <c r="AH51" s="251"/>
      <c r="AI51" s="251"/>
      <c r="AJ51" s="251"/>
      <c r="AK51" s="254"/>
      <c r="AL51" s="80"/>
    </row>
    <row r="52" spans="2:38" ht="45" customHeight="1" x14ac:dyDescent="0.15">
      <c r="B52" s="257"/>
      <c r="C52" s="257"/>
      <c r="D52" s="257"/>
      <c r="E52" s="257"/>
      <c r="F52" s="257"/>
      <c r="G52" s="257"/>
      <c r="H52" s="257"/>
      <c r="I52" s="276"/>
      <c r="J52" s="280"/>
      <c r="K52" s="280"/>
      <c r="L52" s="280"/>
      <c r="M52" s="280"/>
      <c r="N52" s="281"/>
      <c r="O52" s="278"/>
      <c r="P52" s="279"/>
      <c r="Q52" s="179" t="s">
        <v>3</v>
      </c>
      <c r="R52" s="180"/>
      <c r="S52" s="179" t="s">
        <v>4</v>
      </c>
      <c r="T52" s="274"/>
      <c r="U52" s="275"/>
      <c r="V52" s="181" t="s">
        <v>5</v>
      </c>
      <c r="W52" s="266"/>
      <c r="X52" s="267"/>
      <c r="Y52" s="267"/>
      <c r="Z52" s="267"/>
      <c r="AA52" s="267"/>
      <c r="AB52" s="267"/>
      <c r="AC52" s="263"/>
      <c r="AD52" s="252"/>
      <c r="AE52" s="252"/>
      <c r="AF52" s="252"/>
      <c r="AG52" s="252"/>
      <c r="AH52" s="252"/>
      <c r="AI52" s="252"/>
      <c r="AJ52" s="252"/>
      <c r="AK52" s="255"/>
      <c r="AL52" s="182"/>
    </row>
    <row r="53" spans="2:38" ht="25.5" customHeight="1" thickBot="1" x14ac:dyDescent="0.2">
      <c r="B53" s="257"/>
      <c r="C53" s="257"/>
      <c r="D53" s="257"/>
      <c r="E53" s="257"/>
      <c r="F53" s="257"/>
      <c r="G53" s="257"/>
      <c r="H53" s="257"/>
      <c r="I53" s="277" t="s">
        <v>135</v>
      </c>
      <c r="J53" s="268"/>
      <c r="K53" s="268"/>
      <c r="L53" s="268"/>
      <c r="M53" s="268"/>
      <c r="N53" s="268"/>
      <c r="O53" s="277" t="s">
        <v>131</v>
      </c>
      <c r="P53" s="269"/>
      <c r="Q53" s="269"/>
      <c r="R53" s="269"/>
      <c r="S53" s="269"/>
      <c r="T53" s="269"/>
      <c r="U53" s="269"/>
      <c r="V53" s="269"/>
      <c r="W53" s="268" t="s">
        <v>132</v>
      </c>
      <c r="X53" s="269"/>
      <c r="Y53" s="269"/>
      <c r="Z53" s="269"/>
      <c r="AA53" s="269"/>
      <c r="AB53" s="269"/>
      <c r="AC53" s="262" t="s">
        <v>19</v>
      </c>
      <c r="AD53" s="251" t="s">
        <v>133</v>
      </c>
      <c r="AE53" s="251"/>
      <c r="AF53" s="253" t="s">
        <v>19</v>
      </c>
      <c r="AG53" s="253" t="s">
        <v>134</v>
      </c>
      <c r="AH53" s="251"/>
      <c r="AI53" s="251"/>
      <c r="AJ53" s="251"/>
      <c r="AK53" s="254"/>
      <c r="AL53" s="80"/>
    </row>
    <row r="54" spans="2:38" ht="45" customHeight="1" thickBot="1" x14ac:dyDescent="0.2">
      <c r="B54" s="257"/>
      <c r="C54" s="257"/>
      <c r="D54" s="257"/>
      <c r="E54" s="257"/>
      <c r="F54" s="257"/>
      <c r="G54" s="257"/>
      <c r="H54" s="257"/>
      <c r="I54" s="276"/>
      <c r="J54" s="266"/>
      <c r="K54" s="266"/>
      <c r="L54" s="266"/>
      <c r="M54" s="266"/>
      <c r="N54" s="266"/>
      <c r="O54" s="278"/>
      <c r="P54" s="279"/>
      <c r="Q54" s="179" t="s">
        <v>3</v>
      </c>
      <c r="R54" s="180"/>
      <c r="S54" s="179" t="s">
        <v>4</v>
      </c>
      <c r="T54" s="274"/>
      <c r="U54" s="275"/>
      <c r="V54" s="181" t="s">
        <v>5</v>
      </c>
      <c r="W54" s="266"/>
      <c r="X54" s="267"/>
      <c r="Y54" s="267"/>
      <c r="Z54" s="267"/>
      <c r="AA54" s="267"/>
      <c r="AB54" s="267"/>
      <c r="AC54" s="263"/>
      <c r="AD54" s="252"/>
      <c r="AE54" s="252"/>
      <c r="AF54" s="252"/>
      <c r="AG54" s="252"/>
      <c r="AH54" s="252"/>
      <c r="AI54" s="252"/>
      <c r="AJ54" s="252"/>
      <c r="AK54" s="255"/>
      <c r="AL54" s="80"/>
    </row>
    <row r="55" spans="2:38" ht="25.5" customHeight="1" thickBot="1" x14ac:dyDescent="0.2">
      <c r="B55" s="257"/>
      <c r="C55" s="257"/>
      <c r="D55" s="257"/>
      <c r="E55" s="257"/>
      <c r="F55" s="257"/>
      <c r="G55" s="257"/>
      <c r="H55" s="257"/>
      <c r="I55" s="277" t="s">
        <v>135</v>
      </c>
      <c r="J55" s="268"/>
      <c r="K55" s="268"/>
      <c r="L55" s="268"/>
      <c r="M55" s="268"/>
      <c r="N55" s="268"/>
      <c r="O55" s="277" t="s">
        <v>131</v>
      </c>
      <c r="P55" s="269"/>
      <c r="Q55" s="269"/>
      <c r="R55" s="269"/>
      <c r="S55" s="269"/>
      <c r="T55" s="269"/>
      <c r="U55" s="269"/>
      <c r="V55" s="269"/>
      <c r="W55" s="268" t="s">
        <v>132</v>
      </c>
      <c r="X55" s="269"/>
      <c r="Y55" s="269"/>
      <c r="Z55" s="269"/>
      <c r="AA55" s="269"/>
      <c r="AB55" s="269"/>
      <c r="AC55" s="262" t="s">
        <v>19</v>
      </c>
      <c r="AD55" s="251" t="s">
        <v>133</v>
      </c>
      <c r="AE55" s="251"/>
      <c r="AF55" s="253" t="s">
        <v>19</v>
      </c>
      <c r="AG55" s="253" t="s">
        <v>134</v>
      </c>
      <c r="AH55" s="251"/>
      <c r="AI55" s="251"/>
      <c r="AJ55" s="251"/>
      <c r="AK55" s="254"/>
      <c r="AL55" s="80"/>
    </row>
    <row r="56" spans="2:38" ht="45" customHeight="1" thickBot="1" x14ac:dyDescent="0.2">
      <c r="B56" s="257"/>
      <c r="C56" s="257"/>
      <c r="D56" s="257"/>
      <c r="E56" s="257"/>
      <c r="F56" s="257"/>
      <c r="G56" s="257"/>
      <c r="H56" s="257"/>
      <c r="I56" s="276"/>
      <c r="J56" s="266"/>
      <c r="K56" s="266"/>
      <c r="L56" s="266"/>
      <c r="M56" s="266"/>
      <c r="N56" s="266"/>
      <c r="O56" s="278"/>
      <c r="P56" s="279"/>
      <c r="Q56" s="179" t="s">
        <v>3</v>
      </c>
      <c r="R56" s="180"/>
      <c r="S56" s="179" t="s">
        <v>4</v>
      </c>
      <c r="T56" s="274"/>
      <c r="U56" s="275"/>
      <c r="V56" s="181" t="s">
        <v>5</v>
      </c>
      <c r="W56" s="266"/>
      <c r="X56" s="267"/>
      <c r="Y56" s="267"/>
      <c r="Z56" s="267"/>
      <c r="AA56" s="267"/>
      <c r="AB56" s="267"/>
      <c r="AC56" s="263"/>
      <c r="AD56" s="252"/>
      <c r="AE56" s="252"/>
      <c r="AF56" s="252"/>
      <c r="AG56" s="252"/>
      <c r="AH56" s="252"/>
      <c r="AI56" s="252"/>
      <c r="AJ56" s="252"/>
      <c r="AK56" s="255"/>
      <c r="AL56" s="80"/>
    </row>
    <row r="57" spans="2:38" ht="25.5" customHeight="1" x14ac:dyDescent="0.15">
      <c r="B57" s="183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84"/>
      <c r="AK57" s="184"/>
    </row>
    <row r="58" spans="2:38" ht="25.5" customHeight="1" x14ac:dyDescent="0.15">
      <c r="B58" s="185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4"/>
      <c r="AK58" s="184"/>
    </row>
    <row r="59" spans="2:38" x14ac:dyDescent="0.15">
      <c r="B59" s="270"/>
      <c r="C59" s="270"/>
      <c r="D59" s="270"/>
      <c r="E59" s="270"/>
      <c r="F59" s="270"/>
      <c r="G59" s="270"/>
      <c r="H59" s="270"/>
      <c r="I59" s="270"/>
      <c r="J59" s="270"/>
      <c r="K59" s="270"/>
      <c r="L59" s="270"/>
      <c r="M59" s="270"/>
      <c r="N59" s="270"/>
      <c r="O59" s="270"/>
      <c r="P59" s="270"/>
      <c r="Q59" s="270"/>
      <c r="R59" s="270"/>
      <c r="S59" s="270"/>
      <c r="T59" s="270"/>
      <c r="U59" s="270"/>
      <c r="V59" s="270"/>
      <c r="W59" s="270"/>
      <c r="X59" s="270"/>
      <c r="Y59" s="270"/>
      <c r="Z59" s="270"/>
      <c r="AA59" s="270"/>
      <c r="AB59" s="270"/>
      <c r="AC59" s="270"/>
      <c r="AD59" s="270"/>
      <c r="AE59" s="270"/>
      <c r="AF59" s="270"/>
      <c r="AG59" s="270"/>
      <c r="AH59" s="270"/>
      <c r="AI59" s="270"/>
      <c r="AJ59" s="270"/>
      <c r="AK59" s="270"/>
    </row>
  </sheetData>
  <sheetProtection selectLockedCells="1"/>
  <mergeCells count="221">
    <mergeCell ref="AJ25:AK26"/>
    <mergeCell ref="AJ35:AK35"/>
    <mergeCell ref="AI7:AK7"/>
    <mergeCell ref="AA3:AJ3"/>
    <mergeCell ref="AD24:AJ24"/>
    <mergeCell ref="AD40:AJ40"/>
    <mergeCell ref="AI9:AK9"/>
    <mergeCell ref="V10:AK10"/>
    <mergeCell ref="AD25:AF26"/>
    <mergeCell ref="AG25:AH26"/>
    <mergeCell ref="AI25:AI26"/>
    <mergeCell ref="AA27:AB27"/>
    <mergeCell ref="AA25:AB26"/>
    <mergeCell ref="AC25:AC26"/>
    <mergeCell ref="AC27:AE27"/>
    <mergeCell ref="AG27:AI27"/>
    <mergeCell ref="AC28:AD28"/>
    <mergeCell ref="AF28:AI28"/>
    <mergeCell ref="AC31:AD31"/>
    <mergeCell ref="AF29:AI29"/>
    <mergeCell ref="AF31:AI31"/>
    <mergeCell ref="AC33:AD33"/>
    <mergeCell ref="U32:V32"/>
    <mergeCell ref="W32:AK32"/>
    <mergeCell ref="W33:X33"/>
    <mergeCell ref="AC34:AK34"/>
    <mergeCell ref="B1:AK1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Z7:AB7"/>
    <mergeCell ref="AD7:AG7"/>
    <mergeCell ref="B2:I2"/>
    <mergeCell ref="K2:AK2"/>
    <mergeCell ref="B3:U5"/>
    <mergeCell ref="Y3:Z3"/>
    <mergeCell ref="V4:Y4"/>
    <mergeCell ref="Z4:AK4"/>
    <mergeCell ref="V7:X7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C20:H20"/>
    <mergeCell ref="M20:S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K19"/>
    <mergeCell ref="AA18:AK18"/>
    <mergeCell ref="T20:Z20"/>
    <mergeCell ref="AB20:AI20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Y25:Z26"/>
    <mergeCell ref="I28:J28"/>
    <mergeCell ref="K28:L28"/>
    <mergeCell ref="N28:O28"/>
    <mergeCell ref="T28:U28"/>
    <mergeCell ref="W28:X28"/>
    <mergeCell ref="C31:H33"/>
    <mergeCell ref="I31:L31"/>
    <mergeCell ref="S31:T31"/>
    <mergeCell ref="U31:V31"/>
    <mergeCell ref="W31:X31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W29:X29"/>
    <mergeCell ref="AC29:AD29"/>
    <mergeCell ref="R35:S35"/>
    <mergeCell ref="I34:J34"/>
    <mergeCell ref="R34:S34"/>
    <mergeCell ref="I32:L32"/>
    <mergeCell ref="S32:T32"/>
    <mergeCell ref="I33:L33"/>
    <mergeCell ref="M33:N33"/>
    <mergeCell ref="P33:Q33"/>
    <mergeCell ref="T33:U33"/>
    <mergeCell ref="K34:Q34"/>
    <mergeCell ref="T34:Z34"/>
    <mergeCell ref="B38:B39"/>
    <mergeCell ref="C38:H39"/>
    <mergeCell ref="I39:J39"/>
    <mergeCell ref="B36:B37"/>
    <mergeCell ref="C36:H37"/>
    <mergeCell ref="I37:J37"/>
    <mergeCell ref="AG35:AI35"/>
    <mergeCell ref="T35:U35"/>
    <mergeCell ref="V35:W35"/>
    <mergeCell ref="X35:Z35"/>
    <mergeCell ref="AA35:AB35"/>
    <mergeCell ref="AC35:AD35"/>
    <mergeCell ref="AE35:AF35"/>
    <mergeCell ref="B34:B35"/>
    <mergeCell ref="C34:H35"/>
    <mergeCell ref="AA34:AB34"/>
    <mergeCell ref="K37:S37"/>
    <mergeCell ref="X37:AF37"/>
    <mergeCell ref="K39:Q39"/>
    <mergeCell ref="S39:Y39"/>
    <mergeCell ref="I35:J35"/>
    <mergeCell ref="K35:L35"/>
    <mergeCell ref="M35:N35"/>
    <mergeCell ref="O35:Q35"/>
    <mergeCell ref="B43:B44"/>
    <mergeCell ref="C43:H44"/>
    <mergeCell ref="R43:S43"/>
    <mergeCell ref="P42:X42"/>
    <mergeCell ref="T43:Z43"/>
    <mergeCell ref="AB43:AH43"/>
    <mergeCell ref="B40:B41"/>
    <mergeCell ref="C40:H41"/>
    <mergeCell ref="R40:S40"/>
    <mergeCell ref="I41:J41"/>
    <mergeCell ref="K41:Q41"/>
    <mergeCell ref="S41:Y41"/>
    <mergeCell ref="C46:H46"/>
    <mergeCell ref="I44:L44"/>
    <mergeCell ref="M44:N44"/>
    <mergeCell ref="P44:Q44"/>
    <mergeCell ref="T44:U44"/>
    <mergeCell ref="W44:X44"/>
    <mergeCell ref="AC44:AD44"/>
    <mergeCell ref="C47:H47"/>
    <mergeCell ref="U37:V37"/>
    <mergeCell ref="C42:H42"/>
    <mergeCell ref="Y42:AK42"/>
    <mergeCell ref="AG37:AK37"/>
    <mergeCell ref="C45:H45"/>
    <mergeCell ref="B59:AK59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C49:H49"/>
    <mergeCell ref="S49:T49"/>
    <mergeCell ref="I49:Q49"/>
    <mergeCell ref="V49:AD49"/>
    <mergeCell ref="AC55:AC56"/>
    <mergeCell ref="O56:P56"/>
    <mergeCell ref="O51:V51"/>
    <mergeCell ref="O53:V53"/>
    <mergeCell ref="AE49:AG49"/>
    <mergeCell ref="C50:H50"/>
    <mergeCell ref="I51:N51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</mergeCells>
  <phoneticPr fontId="2"/>
  <hyperlinks>
    <hyperlink ref="C14:H17" location="記入要綱!A1" display="業種" xr:uid="{00000000-0004-0000-0000-000000000000}"/>
  </hyperlinks>
  <printOptions horizontalCentered="1"/>
  <pageMargins left="0.31496062992125984" right="0.31496062992125984" top="0.35433070866141736" bottom="0" header="0.19685039370078741" footer="0.11811023622047245"/>
  <pageSetup paperSize="9" scale="53" orientation="portrait" r:id="rId1"/>
  <rowBreaks count="1" manualBreakCount="1">
    <brk id="56" min="1" max="36" man="1"/>
  </rowBreaks>
  <ignoredErrors>
    <ignoredError sqref="I35:J35 P42 Z4:AK9 I22:L22 AA18:AK18 AA19:AK19 J19:Z19 J18:Z18 I19 I18 Z17 I20:S20 AJ20:AK20 AC20:AI20 U20:AA20 T20 AB20 I21:L21 N22:AK22 N21:AK21 M22 M21 AH25 AB25:AF25 X25:Z25 W26:AH26 W25 AA25 AG25 AD27:AE27 R27:AB27 Q27 AC27 P30:S30 P29:S29 M29 P28:S28 M28 M30 Y30:AB30 V28 V29 V30 Y28:AB28 Y29:AB29 AE33:AK33 Y33:AB33 V33 U32:AK32 AE31:AK31 Y31:AB31 U31:V31 S33 O33 AF35 AB35:AD35 W35:Z35 S35:U35 N35:Q35 AD34:AK34 U34:AB34 K35:L35 L34:S34 M35 K34 T34 AC34 R35 V35 AA35 AE35 AG35:AK35 Y37:AF37 L37:W37 K37 X37 Z39:AJ39 T39:Y39 L39:R39 K39 S39 K40:AC40 AE40:AJ40 Z41:AJ41 T41:Y41 L41:R41 K41 S41 AC43:AH43 U43:AA43 T43 AB43 AD44 X44:AB44 U44:V44 Q44:S44 N44:O44 M44 P44 T44 W44 AC44 W49:AD49 J49:U49 I49 V49 AA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view="pageBreakPreview" zoomScaleNormal="100" zoomScaleSheetLayoutView="100" workbookViewId="0">
      <selection activeCell="E2" sqref="E2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136</v>
      </c>
      <c r="B1" t="s">
        <v>137</v>
      </c>
      <c r="C1" t="s">
        <v>3</v>
      </c>
      <c r="D1" s="1" t="s">
        <v>131</v>
      </c>
      <c r="E1" t="s">
        <v>138</v>
      </c>
      <c r="F1" t="s">
        <v>139</v>
      </c>
      <c r="G1" t="s">
        <v>140</v>
      </c>
      <c r="H1" t="s">
        <v>141</v>
      </c>
      <c r="I1" t="s">
        <v>85</v>
      </c>
      <c r="J1" t="s">
        <v>78</v>
      </c>
      <c r="K1" t="s">
        <v>78</v>
      </c>
      <c r="L1" t="s">
        <v>142</v>
      </c>
      <c r="M1" s="10" t="s">
        <v>143</v>
      </c>
    </row>
    <row r="2" spans="1:13" ht="18.75" customHeight="1" x14ac:dyDescent="0.15">
      <c r="A2" s="1"/>
      <c r="B2" s="7"/>
      <c r="C2" s="11">
        <f ca="1">YEAR(TODAY())</f>
        <v>2026</v>
      </c>
      <c r="D2" s="11">
        <f ca="1">YEAR(TODAY())</f>
        <v>2026</v>
      </c>
      <c r="E2" s="11">
        <f ca="1">E3+1</f>
        <v>2027</v>
      </c>
      <c r="F2" s="11">
        <f ca="1">F3+1</f>
        <v>2028</v>
      </c>
      <c r="G2" s="12">
        <v>1</v>
      </c>
      <c r="H2" s="12">
        <v>1</v>
      </c>
      <c r="I2" s="12">
        <v>0</v>
      </c>
      <c r="J2" s="13">
        <v>1</v>
      </c>
      <c r="K2" s="13">
        <v>0</v>
      </c>
      <c r="L2" s="8">
        <v>15</v>
      </c>
      <c r="M2" s="10" t="s">
        <v>100</v>
      </c>
    </row>
    <row r="3" spans="1:13" ht="18.75" customHeight="1" x14ac:dyDescent="0.15">
      <c r="A3" s="1"/>
      <c r="B3" s="7"/>
      <c r="C3" s="11">
        <f ca="1">C2+1</f>
        <v>2027</v>
      </c>
      <c r="D3" s="11">
        <f ca="1">D2-1</f>
        <v>2025</v>
      </c>
      <c r="E3" s="11">
        <f ca="1">YEAR(TODAY())</f>
        <v>2026</v>
      </c>
      <c r="F3" s="11">
        <f ca="1">F4+1</f>
        <v>2027</v>
      </c>
      <c r="G3" s="12">
        <v>2</v>
      </c>
      <c r="H3" s="12">
        <v>2</v>
      </c>
      <c r="I3" s="12">
        <v>1</v>
      </c>
      <c r="J3" s="13">
        <v>2</v>
      </c>
      <c r="K3" s="13">
        <v>1</v>
      </c>
      <c r="L3" s="8">
        <v>30</v>
      </c>
      <c r="M3" s="10" t="s">
        <v>144</v>
      </c>
    </row>
    <row r="4" spans="1:13" ht="18.75" customHeight="1" x14ac:dyDescent="0.15">
      <c r="A4" s="1"/>
      <c r="B4" s="7"/>
      <c r="C4" s="11">
        <f t="shared" ref="C4:C31" ca="1" si="0">C3+1</f>
        <v>2028</v>
      </c>
      <c r="D4" s="11">
        <f ca="1">D3-1</f>
        <v>2024</v>
      </c>
      <c r="E4" s="11">
        <f ca="1">E3-1</f>
        <v>2025</v>
      </c>
      <c r="F4" s="11">
        <f ca="1">YEAR(TODAY())</f>
        <v>2026</v>
      </c>
      <c r="G4" s="12">
        <v>3</v>
      </c>
      <c r="H4" s="12">
        <v>3</v>
      </c>
      <c r="I4" s="12">
        <v>2</v>
      </c>
      <c r="J4" s="13">
        <v>3</v>
      </c>
      <c r="K4" s="13">
        <v>2</v>
      </c>
      <c r="L4" s="10">
        <v>45</v>
      </c>
    </row>
    <row r="5" spans="1:13" ht="18.75" customHeight="1" x14ac:dyDescent="0.15">
      <c r="A5" s="1"/>
      <c r="B5" s="7"/>
      <c r="C5" s="11">
        <f t="shared" ca="1" si="0"/>
        <v>2029</v>
      </c>
      <c r="D5" s="11">
        <f t="shared" ref="D5:D20" ca="1" si="1">D4-1</f>
        <v>2023</v>
      </c>
      <c r="E5" s="11">
        <f t="shared" ref="E5:E67" ca="1" si="2">E4-1</f>
        <v>2024</v>
      </c>
      <c r="F5" s="11">
        <f ca="1">F4-1</f>
        <v>2025</v>
      </c>
      <c r="G5" s="12">
        <v>4</v>
      </c>
      <c r="H5" s="12">
        <v>4</v>
      </c>
      <c r="I5" s="12">
        <v>3</v>
      </c>
      <c r="J5" s="13">
        <v>4</v>
      </c>
      <c r="K5" s="13">
        <v>3</v>
      </c>
      <c r="L5" s="10">
        <v>60</v>
      </c>
    </row>
    <row r="6" spans="1:13" ht="18.75" customHeight="1" x14ac:dyDescent="0.15">
      <c r="A6" s="1"/>
      <c r="B6" s="7"/>
      <c r="C6" s="11">
        <f t="shared" ca="1" si="0"/>
        <v>2030</v>
      </c>
      <c r="D6" s="11">
        <f t="shared" ca="1" si="1"/>
        <v>2022</v>
      </c>
      <c r="E6" s="11">
        <f t="shared" ca="1" si="2"/>
        <v>2023</v>
      </c>
      <c r="F6" s="11">
        <f t="shared" ref="F6:F55" ca="1" si="3">F5-1</f>
        <v>2024</v>
      </c>
      <c r="G6" s="12">
        <v>5</v>
      </c>
      <c r="H6" s="12">
        <v>5</v>
      </c>
      <c r="I6" s="12">
        <v>4</v>
      </c>
      <c r="J6" s="13">
        <v>5</v>
      </c>
      <c r="K6" s="13">
        <v>4</v>
      </c>
      <c r="L6" s="10">
        <v>75</v>
      </c>
    </row>
    <row r="7" spans="1:13" ht="18.75" customHeight="1" x14ac:dyDescent="0.15">
      <c r="A7" s="1"/>
      <c r="B7" s="7"/>
      <c r="C7" s="11">
        <f t="shared" ca="1" si="0"/>
        <v>2031</v>
      </c>
      <c r="D7" s="11">
        <f t="shared" ca="1" si="1"/>
        <v>2021</v>
      </c>
      <c r="E7" s="11">
        <f t="shared" ca="1" si="2"/>
        <v>2022</v>
      </c>
      <c r="F7" s="11">
        <f t="shared" ca="1" si="3"/>
        <v>2023</v>
      </c>
      <c r="G7" s="12">
        <v>6</v>
      </c>
      <c r="H7" s="12">
        <v>6</v>
      </c>
      <c r="I7" s="12">
        <v>5</v>
      </c>
      <c r="J7" s="13">
        <v>6</v>
      </c>
      <c r="K7" s="13">
        <v>5</v>
      </c>
      <c r="L7" s="10">
        <v>90</v>
      </c>
    </row>
    <row r="8" spans="1:13" ht="18.75" customHeight="1" x14ac:dyDescent="0.15">
      <c r="A8" s="1"/>
      <c r="B8" s="4"/>
      <c r="C8" s="11">
        <f t="shared" ca="1" si="0"/>
        <v>2032</v>
      </c>
      <c r="D8" s="11">
        <f t="shared" ca="1" si="1"/>
        <v>2020</v>
      </c>
      <c r="E8" s="11">
        <f t="shared" ca="1" si="2"/>
        <v>2021</v>
      </c>
      <c r="F8" s="11">
        <f t="shared" ca="1" si="3"/>
        <v>2022</v>
      </c>
      <c r="G8" s="12">
        <v>7</v>
      </c>
      <c r="H8" s="12">
        <v>7</v>
      </c>
      <c r="I8" s="12">
        <v>6</v>
      </c>
      <c r="J8" s="13">
        <v>7</v>
      </c>
      <c r="K8" s="13">
        <v>6</v>
      </c>
      <c r="L8" s="10">
        <v>105</v>
      </c>
    </row>
    <row r="9" spans="1:13" ht="18.75" customHeight="1" x14ac:dyDescent="0.15">
      <c r="A9" s="1"/>
      <c r="B9" s="7"/>
      <c r="C9" s="11">
        <f t="shared" ca="1" si="0"/>
        <v>2033</v>
      </c>
      <c r="D9" s="11">
        <f t="shared" ca="1" si="1"/>
        <v>2019</v>
      </c>
      <c r="E9" s="11">
        <f t="shared" ca="1" si="2"/>
        <v>2020</v>
      </c>
      <c r="F9" s="11">
        <f t="shared" ca="1" si="3"/>
        <v>2021</v>
      </c>
      <c r="G9" s="12">
        <v>8</v>
      </c>
      <c r="H9" s="12">
        <v>8</v>
      </c>
      <c r="I9" s="12">
        <v>7</v>
      </c>
      <c r="J9" s="13">
        <v>8</v>
      </c>
      <c r="K9" s="13">
        <v>7</v>
      </c>
      <c r="L9" s="10">
        <v>120</v>
      </c>
    </row>
    <row r="10" spans="1:13" ht="18.75" customHeight="1" x14ac:dyDescent="0.15">
      <c r="A10" s="1"/>
      <c r="B10" s="7"/>
      <c r="C10" s="11">
        <f t="shared" ca="1" si="0"/>
        <v>2034</v>
      </c>
      <c r="D10" s="11">
        <f t="shared" ca="1" si="1"/>
        <v>2018</v>
      </c>
      <c r="E10" s="11">
        <f t="shared" ca="1" si="2"/>
        <v>2019</v>
      </c>
      <c r="F10" s="11">
        <f t="shared" ca="1" si="3"/>
        <v>2020</v>
      </c>
      <c r="G10" s="12">
        <v>9</v>
      </c>
      <c r="H10" s="12">
        <v>9</v>
      </c>
      <c r="I10" s="12">
        <v>8</v>
      </c>
      <c r="J10" s="13">
        <v>9</v>
      </c>
      <c r="K10" s="13">
        <v>8</v>
      </c>
      <c r="L10" s="10">
        <v>135</v>
      </c>
    </row>
    <row r="11" spans="1:13" ht="18.75" customHeight="1" x14ac:dyDescent="0.15">
      <c r="A11" s="1"/>
      <c r="B11" s="7"/>
      <c r="C11" s="11">
        <f t="shared" ca="1" si="0"/>
        <v>2035</v>
      </c>
      <c r="D11" s="11">
        <f t="shared" ca="1" si="1"/>
        <v>2017</v>
      </c>
      <c r="E11" s="11">
        <f t="shared" ca="1" si="2"/>
        <v>2018</v>
      </c>
      <c r="F11" s="11">
        <f t="shared" ca="1" si="3"/>
        <v>2019</v>
      </c>
      <c r="G11" s="12">
        <v>10</v>
      </c>
      <c r="H11" s="12">
        <v>10</v>
      </c>
      <c r="I11" s="12">
        <v>9</v>
      </c>
      <c r="J11" s="13">
        <v>10</v>
      </c>
      <c r="K11" s="13">
        <v>9</v>
      </c>
      <c r="L11" s="10">
        <v>150</v>
      </c>
    </row>
    <row r="12" spans="1:13" ht="18.75" customHeight="1" x14ac:dyDescent="0.15">
      <c r="A12" s="1"/>
      <c r="B12" s="7"/>
      <c r="C12" s="11">
        <f t="shared" ca="1" si="0"/>
        <v>2036</v>
      </c>
      <c r="D12" s="11">
        <f t="shared" ca="1" si="1"/>
        <v>2016</v>
      </c>
      <c r="E12" s="11">
        <f t="shared" ca="1" si="2"/>
        <v>2017</v>
      </c>
      <c r="F12" s="11">
        <f t="shared" ca="1" si="3"/>
        <v>2018</v>
      </c>
      <c r="G12" s="12">
        <v>11</v>
      </c>
      <c r="H12" s="12">
        <v>11</v>
      </c>
      <c r="I12" s="12">
        <v>10</v>
      </c>
      <c r="J12" s="13">
        <v>11</v>
      </c>
      <c r="K12" s="13">
        <v>10</v>
      </c>
      <c r="L12" s="10">
        <v>165</v>
      </c>
    </row>
    <row r="13" spans="1:13" ht="18.75" customHeight="1" x14ac:dyDescent="0.15">
      <c r="A13" s="1"/>
      <c r="B13" s="7"/>
      <c r="C13" s="11">
        <f t="shared" ca="1" si="0"/>
        <v>2037</v>
      </c>
      <c r="D13" s="11">
        <f t="shared" ca="1" si="1"/>
        <v>2015</v>
      </c>
      <c r="E13" s="11">
        <f t="shared" ca="1" si="2"/>
        <v>2016</v>
      </c>
      <c r="F13" s="11">
        <f t="shared" ca="1" si="3"/>
        <v>2017</v>
      </c>
      <c r="G13" s="12">
        <v>12</v>
      </c>
      <c r="H13" s="12">
        <v>12</v>
      </c>
      <c r="I13" s="12">
        <v>11</v>
      </c>
      <c r="J13" s="13">
        <v>12</v>
      </c>
      <c r="K13" s="13">
        <v>11</v>
      </c>
      <c r="L13" s="10">
        <v>180</v>
      </c>
    </row>
    <row r="14" spans="1:13" ht="18.75" customHeight="1" x14ac:dyDescent="0.15">
      <c r="A14" s="1"/>
      <c r="B14" s="7"/>
      <c r="C14" s="11">
        <f t="shared" ca="1" si="0"/>
        <v>2038</v>
      </c>
      <c r="D14" s="11">
        <f t="shared" ca="1" si="1"/>
        <v>2014</v>
      </c>
      <c r="E14" s="11">
        <f t="shared" ca="1" si="2"/>
        <v>2015</v>
      </c>
      <c r="F14" s="11">
        <f t="shared" ca="1" si="3"/>
        <v>2016</v>
      </c>
      <c r="G14" s="13"/>
      <c r="H14" s="12">
        <v>13</v>
      </c>
      <c r="I14" s="12">
        <v>12</v>
      </c>
      <c r="J14" s="13">
        <v>13</v>
      </c>
      <c r="K14" s="13">
        <v>12</v>
      </c>
      <c r="L14" s="10">
        <v>195</v>
      </c>
    </row>
    <row r="15" spans="1:13" ht="18.75" customHeight="1" x14ac:dyDescent="0.15">
      <c r="A15" s="1"/>
      <c r="B15" s="7"/>
      <c r="C15" s="11">
        <f t="shared" ca="1" si="0"/>
        <v>2039</v>
      </c>
      <c r="D15" s="11">
        <f t="shared" ca="1" si="1"/>
        <v>2013</v>
      </c>
      <c r="E15" s="11">
        <f t="shared" ca="1" si="2"/>
        <v>2014</v>
      </c>
      <c r="F15" s="11">
        <f t="shared" ca="1" si="3"/>
        <v>2015</v>
      </c>
      <c r="G15" s="13"/>
      <c r="H15" s="12">
        <v>14</v>
      </c>
      <c r="I15" s="12">
        <v>13</v>
      </c>
      <c r="J15" s="13">
        <v>14</v>
      </c>
      <c r="K15" s="13">
        <v>13</v>
      </c>
      <c r="L15" s="10">
        <v>210</v>
      </c>
    </row>
    <row r="16" spans="1:13" ht="18.75" customHeight="1" x14ac:dyDescent="0.15">
      <c r="A16" s="1"/>
      <c r="B16" s="7"/>
      <c r="C16" s="11">
        <f t="shared" ca="1" si="0"/>
        <v>2040</v>
      </c>
      <c r="D16" s="11">
        <f t="shared" ca="1" si="1"/>
        <v>2012</v>
      </c>
      <c r="E16" s="11">
        <f t="shared" ca="1" si="2"/>
        <v>2013</v>
      </c>
      <c r="F16" s="11">
        <f t="shared" ca="1" si="3"/>
        <v>2014</v>
      </c>
      <c r="G16" s="13"/>
      <c r="H16" s="12">
        <v>15</v>
      </c>
      <c r="I16" s="12">
        <v>14</v>
      </c>
      <c r="J16" s="13">
        <v>15</v>
      </c>
      <c r="K16" s="13">
        <v>14</v>
      </c>
      <c r="L16" s="10">
        <v>225</v>
      </c>
    </row>
    <row r="17" spans="1:12" ht="18.75" customHeight="1" x14ac:dyDescent="0.15">
      <c r="A17" s="1"/>
      <c r="B17" s="7"/>
      <c r="C17" s="11">
        <f t="shared" ca="1" si="0"/>
        <v>2041</v>
      </c>
      <c r="D17" s="11">
        <f t="shared" ca="1" si="1"/>
        <v>2011</v>
      </c>
      <c r="E17" s="11">
        <f t="shared" ca="1" si="2"/>
        <v>2012</v>
      </c>
      <c r="F17" s="11">
        <f t="shared" ca="1" si="3"/>
        <v>2013</v>
      </c>
      <c r="G17" s="13"/>
      <c r="H17" s="12">
        <v>16</v>
      </c>
      <c r="I17" s="12">
        <v>15</v>
      </c>
      <c r="J17" s="13">
        <v>16</v>
      </c>
      <c r="K17" s="13">
        <v>15</v>
      </c>
      <c r="L17" s="10">
        <v>240</v>
      </c>
    </row>
    <row r="18" spans="1:12" ht="18.75" customHeight="1" x14ac:dyDescent="0.15">
      <c r="A18" s="1"/>
      <c r="B18" s="7"/>
      <c r="C18" s="11">
        <f t="shared" ca="1" si="0"/>
        <v>2042</v>
      </c>
      <c r="D18" s="11">
        <f t="shared" ca="1" si="1"/>
        <v>2010</v>
      </c>
      <c r="E18" s="11">
        <f t="shared" ca="1" si="2"/>
        <v>2011</v>
      </c>
      <c r="F18" s="11">
        <f t="shared" ca="1" si="3"/>
        <v>2012</v>
      </c>
      <c r="G18" s="13"/>
      <c r="H18" s="12">
        <v>17</v>
      </c>
      <c r="I18" s="12">
        <v>16</v>
      </c>
      <c r="J18" s="13">
        <v>17</v>
      </c>
      <c r="K18" s="13">
        <v>16</v>
      </c>
      <c r="L18" s="10">
        <v>255</v>
      </c>
    </row>
    <row r="19" spans="1:12" ht="18.75" customHeight="1" x14ac:dyDescent="0.15">
      <c r="A19" s="1"/>
      <c r="B19" s="7"/>
      <c r="C19" s="11">
        <f t="shared" ca="1" si="0"/>
        <v>2043</v>
      </c>
      <c r="D19" s="11">
        <f t="shared" ca="1" si="1"/>
        <v>2009</v>
      </c>
      <c r="E19" s="11">
        <f t="shared" ca="1" si="2"/>
        <v>2010</v>
      </c>
      <c r="F19" s="11">
        <f t="shared" ca="1" si="3"/>
        <v>2011</v>
      </c>
      <c r="G19" s="13"/>
      <c r="H19" s="12">
        <v>18</v>
      </c>
      <c r="I19" s="12">
        <v>17</v>
      </c>
      <c r="J19" s="13">
        <v>18</v>
      </c>
      <c r="K19" s="13">
        <v>17</v>
      </c>
      <c r="L19" s="10">
        <v>270</v>
      </c>
    </row>
    <row r="20" spans="1:12" ht="18.75" customHeight="1" x14ac:dyDescent="0.15">
      <c r="A20" s="1"/>
      <c r="B20" s="7"/>
      <c r="C20" s="11">
        <f t="shared" ca="1" si="0"/>
        <v>2044</v>
      </c>
      <c r="D20" s="11">
        <f t="shared" ca="1" si="1"/>
        <v>2008</v>
      </c>
      <c r="E20" s="11">
        <f t="shared" ca="1" si="2"/>
        <v>2009</v>
      </c>
      <c r="F20" s="11">
        <f t="shared" ca="1" si="3"/>
        <v>2010</v>
      </c>
      <c r="G20" s="13"/>
      <c r="H20" s="12">
        <v>19</v>
      </c>
      <c r="I20" s="12">
        <v>18</v>
      </c>
      <c r="J20" s="13">
        <v>19</v>
      </c>
      <c r="K20" s="13">
        <v>18</v>
      </c>
      <c r="L20" s="10">
        <v>285</v>
      </c>
    </row>
    <row r="21" spans="1:12" ht="18.75" customHeight="1" x14ac:dyDescent="0.15">
      <c r="A21" s="1"/>
      <c r="B21" s="7"/>
      <c r="C21" s="11">
        <f t="shared" ca="1" si="0"/>
        <v>2045</v>
      </c>
      <c r="D21" s="11"/>
      <c r="E21" s="11">
        <f t="shared" ca="1" si="2"/>
        <v>2008</v>
      </c>
      <c r="F21" s="11">
        <f t="shared" ca="1" si="3"/>
        <v>2009</v>
      </c>
      <c r="G21" s="13"/>
      <c r="H21" s="12">
        <v>20</v>
      </c>
      <c r="I21" s="12">
        <v>19</v>
      </c>
      <c r="J21" s="13">
        <v>20</v>
      </c>
      <c r="K21" s="13">
        <v>19</v>
      </c>
      <c r="L21" s="10">
        <v>300</v>
      </c>
    </row>
    <row r="22" spans="1:12" ht="18.75" customHeight="1" x14ac:dyDescent="0.15">
      <c r="A22" s="1"/>
      <c r="B22" s="7"/>
      <c r="C22" s="11">
        <f t="shared" ca="1" si="0"/>
        <v>2046</v>
      </c>
      <c r="D22" s="11"/>
      <c r="E22" s="11">
        <f t="shared" ca="1" si="2"/>
        <v>2007</v>
      </c>
      <c r="F22" s="11">
        <f t="shared" ca="1" si="3"/>
        <v>2008</v>
      </c>
      <c r="G22" s="13"/>
      <c r="H22" s="12">
        <v>21</v>
      </c>
      <c r="I22" s="12">
        <v>20</v>
      </c>
      <c r="J22" s="13">
        <v>21</v>
      </c>
      <c r="K22" s="13">
        <v>20</v>
      </c>
      <c r="L22" s="10">
        <v>315</v>
      </c>
    </row>
    <row r="23" spans="1:12" ht="18.75" customHeight="1" x14ac:dyDescent="0.15">
      <c r="A23" s="1"/>
      <c r="B23" s="7"/>
      <c r="C23" s="11">
        <f t="shared" ca="1" si="0"/>
        <v>2047</v>
      </c>
      <c r="D23" s="11"/>
      <c r="E23" s="11">
        <f t="shared" ca="1" si="2"/>
        <v>2006</v>
      </c>
      <c r="F23" s="11">
        <f t="shared" ca="1" si="3"/>
        <v>2007</v>
      </c>
      <c r="G23" s="13"/>
      <c r="H23" s="12">
        <v>22</v>
      </c>
      <c r="I23" s="12">
        <v>21</v>
      </c>
      <c r="J23" s="13">
        <v>22</v>
      </c>
      <c r="K23" s="13">
        <v>21</v>
      </c>
      <c r="L23" s="10">
        <v>330</v>
      </c>
    </row>
    <row r="24" spans="1:12" ht="18.75" customHeight="1" x14ac:dyDescent="0.15">
      <c r="A24" s="1"/>
      <c r="B24" s="7"/>
      <c r="C24" s="11">
        <f t="shared" ca="1" si="0"/>
        <v>2048</v>
      </c>
      <c r="D24" s="11"/>
      <c r="E24" s="11">
        <f t="shared" ca="1" si="2"/>
        <v>2005</v>
      </c>
      <c r="F24" s="11">
        <f t="shared" ca="1" si="3"/>
        <v>2006</v>
      </c>
      <c r="G24" s="13"/>
      <c r="H24" s="12">
        <v>23</v>
      </c>
      <c r="I24" s="12">
        <v>22</v>
      </c>
      <c r="J24" s="13">
        <v>23</v>
      </c>
      <c r="K24" s="13">
        <v>22</v>
      </c>
      <c r="L24" s="10">
        <v>345</v>
      </c>
    </row>
    <row r="25" spans="1:12" ht="18.75" customHeight="1" x14ac:dyDescent="0.15">
      <c r="A25" s="1"/>
      <c r="B25" s="7"/>
      <c r="C25" s="11">
        <f t="shared" ca="1" si="0"/>
        <v>2049</v>
      </c>
      <c r="D25" s="11"/>
      <c r="E25" s="11">
        <f t="shared" ca="1" si="2"/>
        <v>2004</v>
      </c>
      <c r="F25" s="11">
        <f t="shared" ca="1" si="3"/>
        <v>2005</v>
      </c>
      <c r="G25" s="13"/>
      <c r="H25" s="12">
        <v>24</v>
      </c>
      <c r="I25" s="12">
        <v>23</v>
      </c>
      <c r="J25" s="13">
        <v>24</v>
      </c>
      <c r="K25" s="13">
        <v>23</v>
      </c>
      <c r="L25" s="10">
        <v>360</v>
      </c>
    </row>
    <row r="26" spans="1:12" ht="18.75" customHeight="1" x14ac:dyDescent="0.15">
      <c r="A26" s="1"/>
      <c r="B26" s="7"/>
      <c r="C26" s="11">
        <f t="shared" ca="1" si="0"/>
        <v>2050</v>
      </c>
      <c r="D26" s="11"/>
      <c r="E26" s="11">
        <f t="shared" ca="1" si="2"/>
        <v>2003</v>
      </c>
      <c r="F26" s="11">
        <f t="shared" ca="1" si="3"/>
        <v>2004</v>
      </c>
      <c r="G26" s="13"/>
      <c r="H26" s="12">
        <v>25</v>
      </c>
      <c r="I26" s="12">
        <v>24</v>
      </c>
      <c r="J26" s="13">
        <v>25</v>
      </c>
      <c r="K26" s="13">
        <v>24</v>
      </c>
      <c r="L26" s="10">
        <v>375</v>
      </c>
    </row>
    <row r="27" spans="1:12" ht="18.75" customHeight="1" x14ac:dyDescent="0.15">
      <c r="A27" s="1"/>
      <c r="B27" s="7"/>
      <c r="C27" s="11">
        <f t="shared" ca="1" si="0"/>
        <v>2051</v>
      </c>
      <c r="D27" s="11"/>
      <c r="E27" s="11">
        <f t="shared" ca="1" si="2"/>
        <v>2002</v>
      </c>
      <c r="F27" s="11">
        <f t="shared" ca="1" si="3"/>
        <v>2003</v>
      </c>
      <c r="G27" s="13"/>
      <c r="H27" s="12">
        <v>26</v>
      </c>
      <c r="I27" s="13">
        <v>25</v>
      </c>
      <c r="J27" s="13">
        <v>26</v>
      </c>
      <c r="K27" s="13">
        <v>25</v>
      </c>
      <c r="L27" s="10">
        <v>390</v>
      </c>
    </row>
    <row r="28" spans="1:12" ht="18.75" customHeight="1" x14ac:dyDescent="0.15">
      <c r="A28" s="1"/>
      <c r="B28" s="7"/>
      <c r="C28" s="11">
        <f t="shared" ca="1" si="0"/>
        <v>2052</v>
      </c>
      <c r="D28" s="11"/>
      <c r="E28" s="11">
        <f t="shared" ca="1" si="2"/>
        <v>2001</v>
      </c>
      <c r="F28" s="11">
        <f t="shared" ca="1" si="3"/>
        <v>2002</v>
      </c>
      <c r="G28" s="13"/>
      <c r="H28" s="12">
        <v>27</v>
      </c>
      <c r="I28" s="13">
        <v>26</v>
      </c>
      <c r="J28" s="13">
        <v>27</v>
      </c>
      <c r="K28" s="13">
        <v>26</v>
      </c>
      <c r="L28" s="10">
        <v>405</v>
      </c>
    </row>
    <row r="29" spans="1:12" ht="18.75" customHeight="1" x14ac:dyDescent="0.15">
      <c r="A29" s="1"/>
      <c r="B29" s="7"/>
      <c r="C29" s="11">
        <f t="shared" ca="1" si="0"/>
        <v>2053</v>
      </c>
      <c r="D29" s="11"/>
      <c r="E29" s="11">
        <f t="shared" ca="1" si="2"/>
        <v>2000</v>
      </c>
      <c r="F29" s="11">
        <f t="shared" ca="1" si="3"/>
        <v>2001</v>
      </c>
      <c r="G29" s="13"/>
      <c r="H29" s="12">
        <v>28</v>
      </c>
      <c r="I29" s="13">
        <v>27</v>
      </c>
      <c r="J29" s="13">
        <v>28</v>
      </c>
      <c r="K29" s="13">
        <v>27</v>
      </c>
      <c r="L29" s="10">
        <v>420</v>
      </c>
    </row>
    <row r="30" spans="1:12" ht="18.75" customHeight="1" x14ac:dyDescent="0.15">
      <c r="A30" s="1"/>
      <c r="B30" s="7"/>
      <c r="C30" s="11">
        <f t="shared" ca="1" si="0"/>
        <v>2054</v>
      </c>
      <c r="D30" s="11"/>
      <c r="E30" s="11">
        <f t="shared" ca="1" si="2"/>
        <v>1999</v>
      </c>
      <c r="F30" s="11">
        <f t="shared" ca="1" si="3"/>
        <v>2000</v>
      </c>
      <c r="G30" s="13"/>
      <c r="H30" s="12">
        <v>29</v>
      </c>
      <c r="I30" s="13">
        <v>28</v>
      </c>
      <c r="J30" s="13">
        <v>29</v>
      </c>
      <c r="K30" s="13">
        <v>28</v>
      </c>
      <c r="L30" s="10">
        <v>435</v>
      </c>
    </row>
    <row r="31" spans="1:12" ht="18.75" customHeight="1" x14ac:dyDescent="0.15">
      <c r="A31" s="1"/>
      <c r="B31" s="7"/>
      <c r="C31" s="11">
        <f t="shared" ca="1" si="0"/>
        <v>2055</v>
      </c>
      <c r="D31" s="11"/>
      <c r="E31" s="11">
        <f t="shared" ca="1" si="2"/>
        <v>1998</v>
      </c>
      <c r="F31" s="11">
        <f t="shared" ca="1" si="3"/>
        <v>1999</v>
      </c>
      <c r="G31" s="13"/>
      <c r="H31" s="12">
        <v>30</v>
      </c>
      <c r="I31" s="13">
        <v>29</v>
      </c>
      <c r="J31" s="13">
        <v>30</v>
      </c>
      <c r="K31" s="13">
        <v>29</v>
      </c>
      <c r="L31" s="10">
        <v>450</v>
      </c>
    </row>
    <row r="32" spans="1:12" ht="18.75" customHeight="1" x14ac:dyDescent="0.15">
      <c r="A32" s="1"/>
      <c r="B32" s="1"/>
      <c r="C32" s="13"/>
      <c r="D32" s="11"/>
      <c r="E32" s="11">
        <f t="shared" ca="1" si="2"/>
        <v>1997</v>
      </c>
      <c r="F32" s="11">
        <f t="shared" ca="1" si="3"/>
        <v>1998</v>
      </c>
      <c r="G32" s="13"/>
      <c r="H32" s="12">
        <v>31</v>
      </c>
      <c r="I32" s="13"/>
      <c r="J32" s="13">
        <v>31</v>
      </c>
      <c r="K32" s="13">
        <v>30</v>
      </c>
      <c r="L32" s="10">
        <v>465</v>
      </c>
    </row>
    <row r="33" spans="3:12" ht="18.75" customHeight="1" x14ac:dyDescent="0.15">
      <c r="C33" s="13"/>
      <c r="D33" s="11"/>
      <c r="E33" s="11">
        <f t="shared" ca="1" si="2"/>
        <v>1996</v>
      </c>
      <c r="F33" s="11">
        <f t="shared" ca="1" si="3"/>
        <v>1997</v>
      </c>
      <c r="G33" s="13"/>
      <c r="H33" s="13"/>
      <c r="I33" s="13"/>
      <c r="J33" s="13">
        <v>32</v>
      </c>
      <c r="K33" s="13">
        <v>31</v>
      </c>
      <c r="L33" s="10">
        <v>480</v>
      </c>
    </row>
    <row r="34" spans="3:12" ht="18.75" customHeight="1" x14ac:dyDescent="0.15">
      <c r="C34" s="13"/>
      <c r="D34" s="11"/>
      <c r="E34" s="11">
        <f t="shared" ca="1" si="2"/>
        <v>1995</v>
      </c>
      <c r="F34" s="11">
        <f t="shared" ca="1" si="3"/>
        <v>1996</v>
      </c>
      <c r="G34" s="13"/>
      <c r="H34" s="13"/>
      <c r="I34" s="13"/>
      <c r="J34" s="13">
        <v>33</v>
      </c>
      <c r="K34" s="13">
        <v>32</v>
      </c>
      <c r="L34" s="10"/>
    </row>
    <row r="35" spans="3:12" ht="18.75" customHeight="1" x14ac:dyDescent="0.15">
      <c r="C35" s="13"/>
      <c r="D35" s="11"/>
      <c r="E35" s="11">
        <f t="shared" ca="1" si="2"/>
        <v>1994</v>
      </c>
      <c r="F35" s="11">
        <f t="shared" ca="1" si="3"/>
        <v>1995</v>
      </c>
      <c r="G35" s="13"/>
      <c r="H35" s="13"/>
      <c r="I35" s="13"/>
      <c r="J35" s="13">
        <v>34</v>
      </c>
      <c r="K35" s="13">
        <v>33</v>
      </c>
      <c r="L35" s="10"/>
    </row>
    <row r="36" spans="3:12" ht="18.75" customHeight="1" x14ac:dyDescent="0.15">
      <c r="C36" s="13"/>
      <c r="D36" s="11"/>
      <c r="E36" s="11">
        <f t="shared" ca="1" si="2"/>
        <v>1993</v>
      </c>
      <c r="F36" s="11">
        <f t="shared" ca="1" si="3"/>
        <v>1994</v>
      </c>
      <c r="G36" s="13"/>
      <c r="H36" s="13"/>
      <c r="I36" s="13"/>
      <c r="J36" s="13">
        <v>35</v>
      </c>
      <c r="K36" s="13">
        <v>34</v>
      </c>
      <c r="L36" s="10"/>
    </row>
    <row r="37" spans="3:12" ht="18.75" customHeight="1" x14ac:dyDescent="0.15">
      <c r="C37" s="13"/>
      <c r="D37" s="13"/>
      <c r="E37" s="11">
        <f t="shared" ca="1" si="2"/>
        <v>1992</v>
      </c>
      <c r="F37" s="11">
        <f t="shared" ca="1" si="3"/>
        <v>1993</v>
      </c>
      <c r="G37" s="13"/>
      <c r="H37" s="13"/>
      <c r="I37" s="13"/>
      <c r="J37" s="13">
        <v>36</v>
      </c>
      <c r="K37" s="13">
        <v>35</v>
      </c>
      <c r="L37" s="10"/>
    </row>
    <row r="38" spans="3:12" ht="18.75" customHeight="1" x14ac:dyDescent="0.15">
      <c r="C38" s="13"/>
      <c r="D38" s="13"/>
      <c r="E38" s="11">
        <f t="shared" ca="1" si="2"/>
        <v>1991</v>
      </c>
      <c r="F38" s="11">
        <f t="shared" ca="1" si="3"/>
        <v>1992</v>
      </c>
      <c r="G38" s="13"/>
      <c r="H38" s="13"/>
      <c r="I38" s="13"/>
      <c r="J38" s="13">
        <v>37</v>
      </c>
      <c r="K38" s="13">
        <v>36</v>
      </c>
      <c r="L38" s="10"/>
    </row>
    <row r="39" spans="3:12" ht="18.75" customHeight="1" x14ac:dyDescent="0.15">
      <c r="C39" s="13"/>
      <c r="D39" s="13"/>
      <c r="E39" s="11">
        <f t="shared" ca="1" si="2"/>
        <v>1990</v>
      </c>
      <c r="F39" s="11">
        <f t="shared" ca="1" si="3"/>
        <v>1991</v>
      </c>
      <c r="G39" s="13"/>
      <c r="H39" s="13"/>
      <c r="I39" s="13"/>
      <c r="J39" s="13">
        <v>38</v>
      </c>
      <c r="K39" s="13">
        <v>37</v>
      </c>
      <c r="L39" s="10"/>
    </row>
    <row r="40" spans="3:12" ht="18.75" customHeight="1" x14ac:dyDescent="0.15">
      <c r="C40" s="13"/>
      <c r="D40" s="13"/>
      <c r="E40" s="11">
        <f t="shared" ca="1" si="2"/>
        <v>1989</v>
      </c>
      <c r="F40" s="11">
        <f t="shared" ca="1" si="3"/>
        <v>1990</v>
      </c>
      <c r="G40" s="13"/>
      <c r="H40" s="13"/>
      <c r="I40" s="13"/>
      <c r="J40" s="13">
        <v>39</v>
      </c>
      <c r="K40" s="13">
        <v>38</v>
      </c>
      <c r="L40" s="10"/>
    </row>
    <row r="41" spans="3:12" ht="18.75" customHeight="1" x14ac:dyDescent="0.15">
      <c r="C41" s="13"/>
      <c r="D41" s="13"/>
      <c r="E41" s="11">
        <f t="shared" ca="1" si="2"/>
        <v>1988</v>
      </c>
      <c r="F41" s="11">
        <f t="shared" ca="1" si="3"/>
        <v>1989</v>
      </c>
      <c r="G41" s="13"/>
      <c r="H41" s="13"/>
      <c r="I41" s="13"/>
      <c r="J41" s="13">
        <v>40</v>
      </c>
      <c r="K41" s="13">
        <v>39</v>
      </c>
      <c r="L41" s="10"/>
    </row>
    <row r="42" spans="3:12" ht="18.75" customHeight="1" x14ac:dyDescent="0.15">
      <c r="C42" s="13"/>
      <c r="D42" s="13"/>
      <c r="E42" s="11">
        <f t="shared" ca="1" si="2"/>
        <v>1987</v>
      </c>
      <c r="F42" s="11">
        <f t="shared" ca="1" si="3"/>
        <v>1988</v>
      </c>
      <c r="G42" s="13"/>
      <c r="H42" s="13"/>
      <c r="I42" s="13"/>
      <c r="J42" s="13">
        <v>41</v>
      </c>
      <c r="K42" s="13">
        <v>40</v>
      </c>
      <c r="L42" s="10"/>
    </row>
    <row r="43" spans="3:12" ht="18.75" customHeight="1" x14ac:dyDescent="0.15">
      <c r="C43" s="13"/>
      <c r="D43" s="13"/>
      <c r="E43" s="11">
        <f t="shared" ca="1" si="2"/>
        <v>1986</v>
      </c>
      <c r="F43" s="11">
        <f t="shared" ca="1" si="3"/>
        <v>1987</v>
      </c>
      <c r="G43" s="13"/>
      <c r="H43" s="13"/>
      <c r="I43" s="13"/>
      <c r="J43" s="13">
        <v>42</v>
      </c>
      <c r="K43" s="13">
        <v>41</v>
      </c>
      <c r="L43" s="10"/>
    </row>
    <row r="44" spans="3:12" ht="18.75" customHeight="1" x14ac:dyDescent="0.15">
      <c r="C44" s="13"/>
      <c r="D44" s="13"/>
      <c r="E44" s="11">
        <f t="shared" ca="1" si="2"/>
        <v>1985</v>
      </c>
      <c r="F44" s="11">
        <f t="shared" ca="1" si="3"/>
        <v>1986</v>
      </c>
      <c r="G44" s="13"/>
      <c r="H44" s="13"/>
      <c r="I44" s="13"/>
      <c r="J44" s="13">
        <v>43</v>
      </c>
      <c r="K44" s="13">
        <v>42</v>
      </c>
      <c r="L44" s="10"/>
    </row>
    <row r="45" spans="3:12" ht="18.75" customHeight="1" x14ac:dyDescent="0.15">
      <c r="C45" s="13"/>
      <c r="D45" s="13"/>
      <c r="E45" s="11">
        <f t="shared" ca="1" si="2"/>
        <v>1984</v>
      </c>
      <c r="F45" s="11">
        <f t="shared" ca="1" si="3"/>
        <v>1985</v>
      </c>
      <c r="G45" s="13"/>
      <c r="H45" s="13"/>
      <c r="I45" s="13"/>
      <c r="J45" s="13">
        <v>44</v>
      </c>
      <c r="K45" s="13">
        <v>43</v>
      </c>
      <c r="L45" s="10"/>
    </row>
    <row r="46" spans="3:12" ht="18.75" customHeight="1" x14ac:dyDescent="0.15">
      <c r="C46" s="13"/>
      <c r="D46" s="13"/>
      <c r="E46" s="11">
        <f t="shared" ca="1" si="2"/>
        <v>1983</v>
      </c>
      <c r="F46" s="11">
        <f t="shared" ca="1" si="3"/>
        <v>1984</v>
      </c>
      <c r="G46" s="13"/>
      <c r="H46" s="13"/>
      <c r="I46" s="13"/>
      <c r="J46" s="13">
        <v>45</v>
      </c>
      <c r="K46" s="13">
        <v>44</v>
      </c>
      <c r="L46" s="10"/>
    </row>
    <row r="47" spans="3:12" ht="18.75" customHeight="1" x14ac:dyDescent="0.15">
      <c r="C47" s="13"/>
      <c r="D47" s="13"/>
      <c r="E47" s="11">
        <f t="shared" ca="1" si="2"/>
        <v>1982</v>
      </c>
      <c r="F47" s="11">
        <f t="shared" ca="1" si="3"/>
        <v>1983</v>
      </c>
      <c r="G47" s="13"/>
      <c r="H47" s="13"/>
      <c r="I47" s="13"/>
      <c r="J47" s="13">
        <v>46</v>
      </c>
      <c r="K47" s="13">
        <v>45</v>
      </c>
      <c r="L47" s="10"/>
    </row>
    <row r="48" spans="3:12" ht="18.75" customHeight="1" x14ac:dyDescent="0.15">
      <c r="C48" s="13"/>
      <c r="D48" s="13"/>
      <c r="E48" s="11">
        <f t="shared" ca="1" si="2"/>
        <v>1981</v>
      </c>
      <c r="F48" s="11">
        <f t="shared" ca="1" si="3"/>
        <v>1982</v>
      </c>
      <c r="G48" s="13"/>
      <c r="H48" s="13"/>
      <c r="I48" s="13"/>
      <c r="J48" s="13">
        <v>47</v>
      </c>
      <c r="K48" s="13">
        <v>46</v>
      </c>
      <c r="L48" s="10"/>
    </row>
    <row r="49" spans="3:12" ht="18.75" customHeight="1" x14ac:dyDescent="0.15">
      <c r="C49" s="13"/>
      <c r="D49" s="13"/>
      <c r="E49" s="11">
        <f t="shared" ca="1" si="2"/>
        <v>1980</v>
      </c>
      <c r="F49" s="11">
        <f t="shared" ca="1" si="3"/>
        <v>1981</v>
      </c>
      <c r="G49" s="13"/>
      <c r="H49" s="13"/>
      <c r="I49" s="13"/>
      <c r="J49" s="13">
        <v>48</v>
      </c>
      <c r="K49" s="13">
        <v>47</v>
      </c>
      <c r="L49" s="10"/>
    </row>
    <row r="50" spans="3:12" ht="18.75" customHeight="1" x14ac:dyDescent="0.15">
      <c r="C50" s="13"/>
      <c r="D50" s="13"/>
      <c r="E50" s="11">
        <f t="shared" ca="1" si="2"/>
        <v>1979</v>
      </c>
      <c r="F50" s="11">
        <f t="shared" ca="1" si="3"/>
        <v>1980</v>
      </c>
      <c r="G50" s="13"/>
      <c r="H50" s="13"/>
      <c r="I50" s="13"/>
      <c r="J50" s="13">
        <v>49</v>
      </c>
      <c r="K50" s="13">
        <v>48</v>
      </c>
      <c r="L50" s="10"/>
    </row>
    <row r="51" spans="3:12" ht="18.75" customHeight="1" x14ac:dyDescent="0.15">
      <c r="C51" s="13"/>
      <c r="D51" s="13"/>
      <c r="E51" s="11">
        <f t="shared" ca="1" si="2"/>
        <v>1978</v>
      </c>
      <c r="F51" s="11">
        <f t="shared" ca="1" si="3"/>
        <v>1979</v>
      </c>
      <c r="G51" s="13"/>
      <c r="H51" s="13"/>
      <c r="I51" s="13"/>
      <c r="J51" s="13">
        <v>50</v>
      </c>
      <c r="K51" s="13">
        <v>49</v>
      </c>
      <c r="L51" s="10"/>
    </row>
    <row r="52" spans="3:12" ht="18.75" customHeight="1" x14ac:dyDescent="0.15">
      <c r="C52" s="13"/>
      <c r="D52" s="13"/>
      <c r="E52" s="11">
        <f t="shared" ca="1" si="2"/>
        <v>1977</v>
      </c>
      <c r="F52" s="11">
        <f t="shared" ca="1" si="3"/>
        <v>1978</v>
      </c>
      <c r="G52" s="13"/>
      <c r="H52" s="13"/>
      <c r="I52" s="13"/>
      <c r="J52" s="13">
        <v>51</v>
      </c>
      <c r="K52" s="13">
        <v>50</v>
      </c>
      <c r="L52" s="10"/>
    </row>
    <row r="53" spans="3:12" ht="18.75" customHeight="1" x14ac:dyDescent="0.15">
      <c r="C53" s="13"/>
      <c r="D53" s="13"/>
      <c r="E53" s="11">
        <f t="shared" ca="1" si="2"/>
        <v>1976</v>
      </c>
      <c r="F53" s="11">
        <f t="shared" ca="1" si="3"/>
        <v>1977</v>
      </c>
      <c r="G53" s="13"/>
      <c r="H53" s="13"/>
      <c r="I53" s="13"/>
      <c r="J53" s="13">
        <v>52</v>
      </c>
      <c r="K53" s="13">
        <v>51</v>
      </c>
      <c r="L53" s="10"/>
    </row>
    <row r="54" spans="3:12" ht="18.75" customHeight="1" x14ac:dyDescent="0.15">
      <c r="C54" s="13"/>
      <c r="D54" s="13"/>
      <c r="E54" s="11">
        <f t="shared" ca="1" si="2"/>
        <v>1975</v>
      </c>
      <c r="F54" s="11">
        <f t="shared" ca="1" si="3"/>
        <v>1976</v>
      </c>
      <c r="G54" s="13"/>
      <c r="H54" s="13"/>
      <c r="I54" s="13"/>
      <c r="J54" s="13">
        <v>53</v>
      </c>
      <c r="K54" s="13">
        <v>52</v>
      </c>
      <c r="L54" s="10"/>
    </row>
    <row r="55" spans="3:12" ht="18.75" customHeight="1" x14ac:dyDescent="0.15">
      <c r="C55" s="13"/>
      <c r="D55" s="13"/>
      <c r="E55" s="11">
        <f t="shared" ca="1" si="2"/>
        <v>1974</v>
      </c>
      <c r="F55" s="11">
        <f t="shared" ca="1" si="3"/>
        <v>1975</v>
      </c>
      <c r="G55" s="13"/>
      <c r="H55" s="13"/>
      <c r="I55" s="13"/>
      <c r="J55" s="13">
        <v>54</v>
      </c>
      <c r="K55" s="13">
        <v>53</v>
      </c>
      <c r="L55" s="10"/>
    </row>
    <row r="56" spans="3:12" ht="18.75" customHeight="1" x14ac:dyDescent="0.15">
      <c r="C56" s="13"/>
      <c r="D56" s="13"/>
      <c r="E56" s="11">
        <f t="shared" ca="1" si="2"/>
        <v>1973</v>
      </c>
      <c r="F56" s="11"/>
      <c r="G56" s="13"/>
      <c r="H56" s="13"/>
      <c r="I56" s="13"/>
      <c r="J56" s="13">
        <v>55</v>
      </c>
      <c r="K56" s="13">
        <v>54</v>
      </c>
      <c r="L56" s="10"/>
    </row>
    <row r="57" spans="3:12" ht="18.75" customHeight="1" x14ac:dyDescent="0.15">
      <c r="C57" s="13"/>
      <c r="D57" s="13"/>
      <c r="E57" s="11">
        <f t="shared" ca="1" si="2"/>
        <v>1972</v>
      </c>
      <c r="F57" s="11"/>
      <c r="G57" s="13"/>
      <c r="H57" s="13"/>
      <c r="I57" s="13"/>
      <c r="J57" s="13">
        <v>56</v>
      </c>
      <c r="K57" s="13">
        <v>55</v>
      </c>
      <c r="L57" s="10"/>
    </row>
    <row r="58" spans="3:12" ht="18.75" customHeight="1" x14ac:dyDescent="0.15">
      <c r="C58" s="13"/>
      <c r="D58" s="13"/>
      <c r="E58" s="11">
        <f t="shared" ca="1" si="2"/>
        <v>1971</v>
      </c>
      <c r="F58" s="11"/>
      <c r="G58" s="13"/>
      <c r="H58" s="13"/>
      <c r="I58" s="13"/>
      <c r="J58" s="13">
        <v>57</v>
      </c>
      <c r="K58" s="13">
        <v>56</v>
      </c>
      <c r="L58" s="10"/>
    </row>
    <row r="59" spans="3:12" ht="18.75" customHeight="1" x14ac:dyDescent="0.15">
      <c r="C59" s="13"/>
      <c r="D59" s="13"/>
      <c r="E59" s="11">
        <f t="shared" ca="1" si="2"/>
        <v>1970</v>
      </c>
      <c r="F59" s="11"/>
      <c r="G59" s="13"/>
      <c r="H59" s="13"/>
      <c r="I59" s="13"/>
      <c r="J59" s="13">
        <v>58</v>
      </c>
      <c r="K59" s="13">
        <v>57</v>
      </c>
      <c r="L59" s="10"/>
    </row>
    <row r="60" spans="3:12" ht="18.75" customHeight="1" x14ac:dyDescent="0.15">
      <c r="C60" s="13"/>
      <c r="D60" s="13"/>
      <c r="E60" s="11">
        <f t="shared" ca="1" si="2"/>
        <v>1969</v>
      </c>
      <c r="F60" s="11"/>
      <c r="G60" s="13"/>
      <c r="H60" s="13"/>
      <c r="I60" s="13"/>
      <c r="J60" s="13">
        <v>59</v>
      </c>
      <c r="K60" s="13">
        <v>58</v>
      </c>
      <c r="L60" s="10"/>
    </row>
    <row r="61" spans="3:12" ht="18.75" customHeight="1" x14ac:dyDescent="0.15">
      <c r="C61" s="13"/>
      <c r="D61" s="13"/>
      <c r="E61" s="11">
        <f t="shared" ca="1" si="2"/>
        <v>1968</v>
      </c>
      <c r="F61" s="11"/>
      <c r="G61" s="13"/>
      <c r="H61" s="13"/>
      <c r="I61" s="13"/>
      <c r="J61" s="13">
        <v>60</v>
      </c>
      <c r="K61" s="13">
        <v>59</v>
      </c>
      <c r="L61" s="10"/>
    </row>
    <row r="62" spans="3:12" x14ac:dyDescent="0.15">
      <c r="C62" s="10"/>
      <c r="D62" s="10"/>
      <c r="E62" s="11">
        <f t="shared" ca="1" si="2"/>
        <v>1967</v>
      </c>
      <c r="F62" s="11"/>
      <c r="G62" s="10"/>
      <c r="H62" s="10"/>
      <c r="I62" s="13"/>
      <c r="J62" s="10"/>
      <c r="K62" s="10"/>
      <c r="L62" s="10"/>
    </row>
    <row r="63" spans="3:12" x14ac:dyDescent="0.15">
      <c r="C63" s="10"/>
      <c r="D63" s="10"/>
      <c r="E63" s="11">
        <f t="shared" ca="1" si="2"/>
        <v>1966</v>
      </c>
      <c r="F63" s="11"/>
      <c r="G63" s="10"/>
      <c r="H63" s="10"/>
      <c r="I63" s="10"/>
      <c r="J63" s="10"/>
      <c r="K63" s="10"/>
      <c r="L63" s="10"/>
    </row>
    <row r="64" spans="3:12" x14ac:dyDescent="0.15">
      <c r="C64" s="10"/>
      <c r="D64" s="10"/>
      <c r="E64" s="11">
        <f t="shared" ca="1" si="2"/>
        <v>1965</v>
      </c>
      <c r="F64" s="11"/>
      <c r="G64" s="10"/>
      <c r="H64" s="10"/>
      <c r="I64" s="10"/>
      <c r="J64" s="10"/>
      <c r="K64" s="10"/>
      <c r="L64" s="10"/>
    </row>
    <row r="65" spans="3:12" x14ac:dyDescent="0.15">
      <c r="C65" s="10"/>
      <c r="D65" s="10"/>
      <c r="E65" s="11">
        <f t="shared" ca="1" si="2"/>
        <v>1964</v>
      </c>
      <c r="F65" s="11"/>
      <c r="G65" s="10"/>
      <c r="H65" s="10"/>
      <c r="I65" s="10"/>
      <c r="J65" s="10"/>
      <c r="K65" s="10"/>
      <c r="L65" s="10"/>
    </row>
    <row r="66" spans="3:12" x14ac:dyDescent="0.15">
      <c r="C66" s="10"/>
      <c r="D66" s="10"/>
      <c r="E66" s="11">
        <f t="shared" ca="1" si="2"/>
        <v>1963</v>
      </c>
      <c r="F66" s="11"/>
      <c r="G66" s="10"/>
      <c r="H66" s="10"/>
      <c r="I66" s="10"/>
      <c r="J66" s="10"/>
      <c r="K66" s="10"/>
      <c r="L66" s="10"/>
    </row>
    <row r="67" spans="3:12" x14ac:dyDescent="0.15">
      <c r="C67" s="10"/>
      <c r="D67" s="10"/>
      <c r="E67" s="11">
        <f t="shared" ca="1" si="2"/>
        <v>1962</v>
      </c>
      <c r="F67" s="11"/>
      <c r="G67" s="10"/>
      <c r="H67" s="10"/>
      <c r="I67" s="10"/>
      <c r="J67" s="10"/>
      <c r="K67" s="10"/>
      <c r="L67" s="10"/>
    </row>
    <row r="68" spans="3:12" x14ac:dyDescent="0.15">
      <c r="C68" s="10"/>
      <c r="D68" s="10"/>
      <c r="E68" s="11">
        <f t="shared" ref="E68:E108" ca="1" si="4">E67-1</f>
        <v>1961</v>
      </c>
      <c r="F68" s="11"/>
      <c r="G68" s="10"/>
      <c r="H68" s="10"/>
      <c r="I68" s="10"/>
      <c r="J68" s="10"/>
      <c r="K68" s="10"/>
      <c r="L68" s="10"/>
    </row>
    <row r="69" spans="3:12" x14ac:dyDescent="0.15">
      <c r="C69" s="10"/>
      <c r="D69" s="10"/>
      <c r="E69" s="11">
        <f t="shared" ca="1" si="4"/>
        <v>1960</v>
      </c>
      <c r="F69" s="11"/>
      <c r="G69" s="10"/>
      <c r="H69" s="10"/>
      <c r="I69" s="10"/>
      <c r="J69" s="10"/>
      <c r="K69" s="10"/>
      <c r="L69" s="10"/>
    </row>
    <row r="70" spans="3:12" x14ac:dyDescent="0.15">
      <c r="C70" s="10"/>
      <c r="D70" s="10"/>
      <c r="E70" s="11">
        <f t="shared" ca="1" si="4"/>
        <v>1959</v>
      </c>
      <c r="F70" s="11"/>
      <c r="G70" s="10"/>
      <c r="H70" s="10"/>
      <c r="I70" s="10"/>
      <c r="J70" s="10"/>
      <c r="K70" s="10"/>
      <c r="L70" s="10"/>
    </row>
    <row r="71" spans="3:12" x14ac:dyDescent="0.15">
      <c r="C71" s="10"/>
      <c r="D71" s="10"/>
      <c r="E71" s="11">
        <f t="shared" ca="1" si="4"/>
        <v>1958</v>
      </c>
      <c r="F71" s="11"/>
      <c r="G71" s="10"/>
      <c r="H71" s="10"/>
      <c r="I71" s="10"/>
      <c r="J71" s="10"/>
      <c r="K71" s="10"/>
      <c r="L71" s="10"/>
    </row>
    <row r="72" spans="3:12" x14ac:dyDescent="0.15">
      <c r="C72" s="10"/>
      <c r="D72" s="10"/>
      <c r="E72" s="11">
        <f t="shared" ca="1" si="4"/>
        <v>1957</v>
      </c>
      <c r="F72" s="11"/>
      <c r="G72" s="10"/>
      <c r="H72" s="10"/>
      <c r="I72" s="10"/>
      <c r="J72" s="10"/>
      <c r="K72" s="10"/>
      <c r="L72" s="10"/>
    </row>
    <row r="73" spans="3:12" x14ac:dyDescent="0.15">
      <c r="C73" s="10"/>
      <c r="D73" s="10"/>
      <c r="E73" s="11">
        <f t="shared" ca="1" si="4"/>
        <v>1956</v>
      </c>
      <c r="F73" s="11"/>
      <c r="G73" s="10"/>
      <c r="H73" s="10"/>
      <c r="I73" s="10"/>
      <c r="J73" s="10"/>
      <c r="K73" s="10"/>
      <c r="L73" s="10"/>
    </row>
    <row r="74" spans="3:12" x14ac:dyDescent="0.15">
      <c r="C74" s="10"/>
      <c r="D74" s="10"/>
      <c r="E74" s="11">
        <f t="shared" ca="1" si="4"/>
        <v>1955</v>
      </c>
      <c r="F74" s="11"/>
      <c r="G74" s="10"/>
      <c r="H74" s="10"/>
      <c r="I74" s="10"/>
      <c r="J74" s="10"/>
      <c r="K74" s="10"/>
      <c r="L74" s="10"/>
    </row>
    <row r="75" spans="3:12" x14ac:dyDescent="0.15">
      <c r="C75" s="10"/>
      <c r="D75" s="10"/>
      <c r="E75" s="11">
        <f t="shared" ca="1" si="4"/>
        <v>1954</v>
      </c>
      <c r="F75" s="11"/>
      <c r="G75" s="10"/>
      <c r="H75" s="10"/>
      <c r="I75" s="10"/>
      <c r="J75" s="10"/>
      <c r="K75" s="10"/>
      <c r="L75" s="10"/>
    </row>
    <row r="76" spans="3:12" x14ac:dyDescent="0.15">
      <c r="C76" s="10"/>
      <c r="D76" s="10"/>
      <c r="E76" s="11">
        <f t="shared" ca="1" si="4"/>
        <v>1953</v>
      </c>
      <c r="F76" s="11"/>
      <c r="G76" s="10"/>
      <c r="H76" s="10"/>
      <c r="I76" s="10"/>
      <c r="J76" s="10"/>
      <c r="K76" s="10"/>
      <c r="L76" s="10"/>
    </row>
    <row r="77" spans="3:12" x14ac:dyDescent="0.15">
      <c r="C77" s="10"/>
      <c r="D77" s="10"/>
      <c r="E77" s="11">
        <f t="shared" ca="1" si="4"/>
        <v>1952</v>
      </c>
      <c r="F77" s="11"/>
      <c r="G77" s="10"/>
      <c r="H77" s="10"/>
      <c r="I77" s="10"/>
      <c r="J77" s="10"/>
      <c r="K77" s="10"/>
      <c r="L77" s="10"/>
    </row>
    <row r="78" spans="3:12" x14ac:dyDescent="0.15">
      <c r="C78" s="10"/>
      <c r="D78" s="10"/>
      <c r="E78" s="11">
        <f t="shared" ca="1" si="4"/>
        <v>1951</v>
      </c>
      <c r="F78" s="11"/>
      <c r="G78" s="10"/>
      <c r="H78" s="10"/>
      <c r="I78" s="10"/>
      <c r="J78" s="10"/>
      <c r="K78" s="10"/>
      <c r="L78" s="10"/>
    </row>
    <row r="79" spans="3:12" x14ac:dyDescent="0.15">
      <c r="C79" s="10"/>
      <c r="D79" s="10"/>
      <c r="E79" s="11">
        <f t="shared" ca="1" si="4"/>
        <v>1950</v>
      </c>
      <c r="F79" s="11"/>
      <c r="G79" s="10"/>
      <c r="H79" s="10"/>
      <c r="I79" s="10"/>
      <c r="J79" s="10"/>
      <c r="K79" s="10"/>
      <c r="L79" s="10"/>
    </row>
    <row r="80" spans="3:12" x14ac:dyDescent="0.15">
      <c r="C80" s="10"/>
      <c r="D80" s="10"/>
      <c r="E80" s="11">
        <f t="shared" ca="1" si="4"/>
        <v>1949</v>
      </c>
      <c r="F80" s="11"/>
      <c r="G80" s="10"/>
      <c r="H80" s="10"/>
      <c r="I80" s="10"/>
      <c r="J80" s="10"/>
      <c r="K80" s="10"/>
      <c r="L80" s="10"/>
    </row>
    <row r="81" spans="3:12" x14ac:dyDescent="0.15">
      <c r="C81" s="10"/>
      <c r="D81" s="10"/>
      <c r="E81" s="11">
        <f t="shared" ca="1" si="4"/>
        <v>1948</v>
      </c>
      <c r="F81" s="11"/>
      <c r="G81" s="10"/>
      <c r="H81" s="10"/>
      <c r="I81" s="10"/>
      <c r="J81" s="10"/>
      <c r="K81" s="10"/>
      <c r="L81" s="10"/>
    </row>
    <row r="82" spans="3:12" x14ac:dyDescent="0.15">
      <c r="C82" s="10"/>
      <c r="D82" s="10"/>
      <c r="E82" s="11">
        <f t="shared" ca="1" si="4"/>
        <v>1947</v>
      </c>
      <c r="F82" s="11"/>
      <c r="G82" s="10"/>
      <c r="H82" s="10"/>
      <c r="I82" s="10"/>
      <c r="J82" s="10"/>
      <c r="K82" s="10"/>
      <c r="L82" s="10"/>
    </row>
    <row r="83" spans="3:12" x14ac:dyDescent="0.15">
      <c r="C83" s="10"/>
      <c r="D83" s="10"/>
      <c r="E83" s="11">
        <f t="shared" ca="1" si="4"/>
        <v>1946</v>
      </c>
      <c r="F83" s="11"/>
      <c r="G83" s="10"/>
      <c r="H83" s="10"/>
      <c r="I83" s="10"/>
      <c r="J83" s="10"/>
      <c r="K83" s="10"/>
      <c r="L83" s="10"/>
    </row>
    <row r="84" spans="3:12" x14ac:dyDescent="0.15">
      <c r="C84" s="10"/>
      <c r="D84" s="10"/>
      <c r="E84" s="11">
        <f t="shared" ca="1" si="4"/>
        <v>1945</v>
      </c>
      <c r="F84" s="11"/>
      <c r="G84" s="10"/>
      <c r="H84" s="10"/>
      <c r="I84" s="10"/>
      <c r="J84" s="10"/>
      <c r="K84" s="10"/>
      <c r="L84" s="10"/>
    </row>
    <row r="85" spans="3:12" x14ac:dyDescent="0.15">
      <c r="C85" s="10"/>
      <c r="D85" s="10"/>
      <c r="E85" s="11">
        <f t="shared" ca="1" si="4"/>
        <v>1944</v>
      </c>
      <c r="F85" s="11"/>
      <c r="G85" s="10"/>
      <c r="H85" s="10"/>
      <c r="I85" s="10"/>
      <c r="J85" s="10"/>
      <c r="K85" s="10"/>
      <c r="L85" s="10"/>
    </row>
    <row r="86" spans="3:12" x14ac:dyDescent="0.15">
      <c r="C86" s="10"/>
      <c r="D86" s="10"/>
      <c r="E86" s="11">
        <f t="shared" ca="1" si="4"/>
        <v>1943</v>
      </c>
      <c r="F86" s="11"/>
      <c r="G86" s="10"/>
      <c r="H86" s="10"/>
      <c r="I86" s="10"/>
      <c r="J86" s="10"/>
      <c r="K86" s="10"/>
      <c r="L86" s="10"/>
    </row>
    <row r="87" spans="3:12" x14ac:dyDescent="0.15">
      <c r="C87" s="10"/>
      <c r="D87" s="10"/>
      <c r="E87" s="11">
        <f t="shared" ca="1" si="4"/>
        <v>1942</v>
      </c>
      <c r="F87" s="11"/>
      <c r="G87" s="10"/>
      <c r="H87" s="10"/>
      <c r="I87" s="10"/>
      <c r="J87" s="10"/>
      <c r="K87" s="10"/>
      <c r="L87" s="10"/>
    </row>
    <row r="88" spans="3:12" x14ac:dyDescent="0.15">
      <c r="C88" s="10"/>
      <c r="D88" s="10"/>
      <c r="E88" s="11">
        <f t="shared" ca="1" si="4"/>
        <v>1941</v>
      </c>
      <c r="F88" s="11"/>
      <c r="G88" s="10"/>
      <c r="H88" s="10"/>
      <c r="I88" s="10"/>
      <c r="J88" s="10"/>
      <c r="K88" s="10"/>
      <c r="L88" s="10"/>
    </row>
    <row r="89" spans="3:12" x14ac:dyDescent="0.15">
      <c r="C89" s="10"/>
      <c r="D89" s="10"/>
      <c r="E89" s="11">
        <f t="shared" ca="1" si="4"/>
        <v>1940</v>
      </c>
      <c r="F89" s="11"/>
      <c r="G89" s="10"/>
      <c r="H89" s="10"/>
      <c r="I89" s="10"/>
      <c r="J89" s="10"/>
      <c r="K89" s="10"/>
      <c r="L89" s="10"/>
    </row>
    <row r="90" spans="3:12" x14ac:dyDescent="0.15">
      <c r="C90" s="10"/>
      <c r="D90" s="10"/>
      <c r="E90" s="11">
        <f t="shared" ca="1" si="4"/>
        <v>1939</v>
      </c>
      <c r="F90" s="11"/>
      <c r="G90" s="10"/>
      <c r="H90" s="10"/>
      <c r="I90" s="10"/>
      <c r="J90" s="10"/>
      <c r="K90" s="10"/>
      <c r="L90" s="10"/>
    </row>
    <row r="91" spans="3:12" x14ac:dyDescent="0.15">
      <c r="C91" s="10"/>
      <c r="D91" s="10"/>
      <c r="E91" s="11">
        <f t="shared" ca="1" si="4"/>
        <v>1938</v>
      </c>
      <c r="F91" s="11"/>
      <c r="G91" s="10"/>
      <c r="H91" s="10"/>
      <c r="I91" s="10"/>
      <c r="J91" s="10"/>
      <c r="K91" s="10"/>
      <c r="L91" s="10"/>
    </row>
    <row r="92" spans="3:12" x14ac:dyDescent="0.15">
      <c r="C92" s="10"/>
      <c r="D92" s="10"/>
      <c r="E92" s="11">
        <f t="shared" ca="1" si="4"/>
        <v>1937</v>
      </c>
      <c r="F92" s="11"/>
      <c r="G92" s="10"/>
      <c r="H92" s="10"/>
      <c r="I92" s="10"/>
      <c r="J92" s="10"/>
      <c r="K92" s="10"/>
      <c r="L92" s="10"/>
    </row>
    <row r="93" spans="3:12" x14ac:dyDescent="0.15">
      <c r="C93" s="10"/>
      <c r="D93" s="10"/>
      <c r="E93" s="11">
        <f t="shared" ca="1" si="4"/>
        <v>1936</v>
      </c>
      <c r="F93" s="11"/>
      <c r="G93" s="10"/>
      <c r="H93" s="10"/>
      <c r="I93" s="10"/>
      <c r="J93" s="10"/>
      <c r="K93" s="10"/>
      <c r="L93" s="10"/>
    </row>
    <row r="94" spans="3:12" x14ac:dyDescent="0.15">
      <c r="C94" s="10"/>
      <c r="D94" s="10"/>
      <c r="E94" s="11">
        <f t="shared" ca="1" si="4"/>
        <v>1935</v>
      </c>
      <c r="F94" s="11"/>
      <c r="G94" s="10"/>
      <c r="H94" s="10"/>
      <c r="I94" s="10"/>
      <c r="J94" s="10"/>
      <c r="K94" s="10"/>
      <c r="L94" s="10"/>
    </row>
    <row r="95" spans="3:12" x14ac:dyDescent="0.15">
      <c r="C95" s="10"/>
      <c r="D95" s="10"/>
      <c r="E95" s="11">
        <f t="shared" ca="1" si="4"/>
        <v>1934</v>
      </c>
      <c r="F95" s="11"/>
      <c r="G95" s="10"/>
      <c r="H95" s="10"/>
      <c r="I95" s="10"/>
      <c r="J95" s="10"/>
      <c r="K95" s="10"/>
      <c r="L95" s="10"/>
    </row>
    <row r="96" spans="3:12" x14ac:dyDescent="0.15">
      <c r="C96" s="10"/>
      <c r="D96" s="10"/>
      <c r="E96" s="11">
        <f t="shared" ca="1" si="4"/>
        <v>1933</v>
      </c>
      <c r="F96" s="11"/>
      <c r="G96" s="10"/>
      <c r="H96" s="10"/>
      <c r="I96" s="10"/>
      <c r="J96" s="10"/>
      <c r="K96" s="10"/>
      <c r="L96" s="10"/>
    </row>
    <row r="97" spans="3:12" x14ac:dyDescent="0.15">
      <c r="C97" s="10"/>
      <c r="D97" s="10"/>
      <c r="E97" s="11">
        <f t="shared" ca="1" si="4"/>
        <v>1932</v>
      </c>
      <c r="F97" s="11"/>
      <c r="G97" s="10"/>
      <c r="H97" s="10"/>
      <c r="I97" s="10"/>
      <c r="J97" s="10"/>
      <c r="K97" s="10"/>
      <c r="L97" s="10"/>
    </row>
    <row r="98" spans="3:12" x14ac:dyDescent="0.15">
      <c r="C98" s="10"/>
      <c r="D98" s="10"/>
      <c r="E98" s="11">
        <f t="shared" ca="1" si="4"/>
        <v>1931</v>
      </c>
      <c r="F98" s="11"/>
      <c r="G98" s="10"/>
      <c r="H98" s="10"/>
      <c r="I98" s="10"/>
      <c r="J98" s="10"/>
      <c r="K98" s="10"/>
      <c r="L98" s="10"/>
    </row>
    <row r="99" spans="3:12" x14ac:dyDescent="0.15">
      <c r="C99" s="10"/>
      <c r="D99" s="10"/>
      <c r="E99" s="11">
        <f t="shared" ca="1" si="4"/>
        <v>1930</v>
      </c>
      <c r="F99" s="11"/>
      <c r="G99" s="10"/>
      <c r="H99" s="10"/>
      <c r="I99" s="10"/>
      <c r="J99" s="10"/>
      <c r="K99" s="10"/>
      <c r="L99" s="10"/>
    </row>
    <row r="100" spans="3:12" x14ac:dyDescent="0.15">
      <c r="C100" s="10"/>
      <c r="D100" s="10"/>
      <c r="E100" s="11">
        <f t="shared" ca="1" si="4"/>
        <v>1929</v>
      </c>
      <c r="F100" s="11"/>
      <c r="G100" s="10"/>
      <c r="H100" s="10"/>
      <c r="I100" s="10"/>
      <c r="J100" s="10"/>
      <c r="K100" s="10"/>
      <c r="L100" s="10"/>
    </row>
    <row r="101" spans="3:12" x14ac:dyDescent="0.15">
      <c r="C101" s="10"/>
      <c r="D101" s="10"/>
      <c r="E101" s="11">
        <f t="shared" ca="1" si="4"/>
        <v>1928</v>
      </c>
      <c r="F101" s="11"/>
      <c r="G101" s="10"/>
      <c r="H101" s="10"/>
      <c r="I101" s="10"/>
      <c r="J101" s="10"/>
      <c r="K101" s="10"/>
      <c r="L101" s="10"/>
    </row>
    <row r="102" spans="3:12" x14ac:dyDescent="0.15">
      <c r="C102" s="10"/>
      <c r="D102" s="10"/>
      <c r="E102" s="11">
        <f t="shared" ca="1" si="4"/>
        <v>1927</v>
      </c>
      <c r="F102" s="11"/>
      <c r="G102" s="10"/>
      <c r="H102" s="10"/>
      <c r="I102" s="10"/>
      <c r="J102" s="10"/>
      <c r="K102" s="10"/>
      <c r="L102" s="10"/>
    </row>
    <row r="103" spans="3:12" x14ac:dyDescent="0.15">
      <c r="E103" s="11">
        <f t="shared" ca="1" si="4"/>
        <v>1926</v>
      </c>
      <c r="F103" s="5"/>
    </row>
    <row r="104" spans="3:12" x14ac:dyDescent="0.15">
      <c r="E104" s="11">
        <f t="shared" ca="1" si="4"/>
        <v>1925</v>
      </c>
      <c r="F104" s="5"/>
    </row>
    <row r="105" spans="3:12" x14ac:dyDescent="0.15">
      <c r="E105" s="11">
        <f t="shared" ca="1" si="4"/>
        <v>1924</v>
      </c>
      <c r="F105" s="5"/>
    </row>
    <row r="106" spans="3:12" x14ac:dyDescent="0.15">
      <c r="E106" s="11">
        <f t="shared" ca="1" si="4"/>
        <v>1923</v>
      </c>
      <c r="F106" s="5"/>
    </row>
    <row r="107" spans="3:12" x14ac:dyDescent="0.15">
      <c r="E107" s="11">
        <f t="shared" ca="1" si="4"/>
        <v>1922</v>
      </c>
      <c r="F107" s="5"/>
    </row>
    <row r="108" spans="3:12" x14ac:dyDescent="0.15">
      <c r="E108" s="11">
        <f t="shared" ca="1" si="4"/>
        <v>1921</v>
      </c>
      <c r="F108" s="5"/>
    </row>
    <row r="109" spans="3:12" x14ac:dyDescent="0.15">
      <c r="E109" s="2"/>
      <c r="F109" s="2"/>
    </row>
    <row r="110" spans="3:12" x14ac:dyDescent="0.15">
      <c r="E110" s="2"/>
      <c r="F110" s="2"/>
    </row>
    <row r="111" spans="3:12" x14ac:dyDescent="0.15">
      <c r="E111" s="2"/>
      <c r="F111" s="2"/>
    </row>
    <row r="112" spans="3:12" x14ac:dyDescent="0.15">
      <c r="E112" s="2"/>
      <c r="F112" s="2"/>
    </row>
    <row r="113" spans="5:6" x14ac:dyDescent="0.15">
      <c r="E113" s="2"/>
      <c r="F113" s="2"/>
    </row>
    <row r="114" spans="5:6" x14ac:dyDescent="0.15">
      <c r="E114" s="2"/>
      <c r="F114" s="2"/>
    </row>
    <row r="115" spans="5:6" x14ac:dyDescent="0.15">
      <c r="E115" s="2"/>
      <c r="F115" s="2"/>
    </row>
    <row r="116" spans="5:6" x14ac:dyDescent="0.15">
      <c r="E116" s="2"/>
      <c r="F116" s="2"/>
    </row>
    <row r="117" spans="5:6" x14ac:dyDescent="0.15">
      <c r="E117" s="2"/>
      <c r="F117" s="2"/>
    </row>
    <row r="118" spans="5:6" x14ac:dyDescent="0.15">
      <c r="E118" s="2"/>
      <c r="F118" s="2"/>
    </row>
    <row r="119" spans="5:6" x14ac:dyDescent="0.15">
      <c r="E119" s="2"/>
      <c r="F119" s="2"/>
    </row>
    <row r="120" spans="5:6" x14ac:dyDescent="0.15">
      <c r="E120" s="2"/>
      <c r="F120" s="2"/>
    </row>
    <row r="121" spans="5:6" x14ac:dyDescent="0.15">
      <c r="E121" s="2"/>
      <c r="F121" s="2"/>
    </row>
    <row r="122" spans="5:6" x14ac:dyDescent="0.15">
      <c r="E122" s="2"/>
      <c r="F122" s="2"/>
    </row>
    <row r="123" spans="5:6" x14ac:dyDescent="0.15">
      <c r="E123" s="2"/>
      <c r="F123" s="2"/>
    </row>
  </sheetData>
  <phoneticPr fontId="2"/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9A5062-3E92-41AD-9159-833629BDFE73}">
  <ds:schemaRefs>
    <ds:schemaRef ds:uri="http://purl.org/dc/terms/"/>
    <ds:schemaRef ds:uri="http://schemas.microsoft.com/office/2006/documentManagement/types"/>
    <ds:schemaRef ds:uri="http://purl.org/dc/elements/1.1/"/>
    <ds:schemaRef ds:uri="c3f0207d-d5d6-4a52-92a4-56fc7d67dfb8"/>
    <ds:schemaRef ds:uri="6af4509c-bf81-477d-8d78-d92db982eff6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入力フォーム</vt:lpstr>
      <vt:lpstr>就労証明書</vt:lpstr>
      <vt:lpstr>プルダウンリスト</vt:lpstr>
      <vt:lpstr>プルダウンリスト!Print_Area</vt:lpstr>
      <vt:lpstr>就労証明書!Print_Area</vt:lpstr>
      <vt:lpstr>入力フォーム!Print_Area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庄司　昭博</cp:lastModifiedBy>
  <cp:revision/>
  <cp:lastPrinted>2026-06-25T06:38:07Z</cp:lastPrinted>
  <dcterms:created xsi:type="dcterms:W3CDTF">2010-08-24T08:00:05Z</dcterms:created>
  <dcterms:modified xsi:type="dcterms:W3CDTF">2026-07-02T01:41:33Z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