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共有\000010共通フォルダ\市民課(玄関ホール横スペースの外部委託)\010_RFI\"/>
    </mc:Choice>
  </mc:AlternateContent>
  <xr:revisionPtr revIDLastSave="0" documentId="13_ncr:1_{D74C4248-6A4C-4F59-837A-195AC9F154D4}" xr6:coauthVersionLast="47" xr6:coauthVersionMax="47" xr10:uidLastSave="{00000000-0000-0000-0000-000000000000}"/>
  <bookViews>
    <workbookView xWindow="30" yWindow="75" windowWidth="19725" windowHeight="10725" xr2:uid="{00000000-000D-0000-FFFF-FFFF00000000}"/>
  </bookViews>
  <sheets>
    <sheet name="令和6年度" sheetId="3" r:id="rId1"/>
  </sheets>
  <definedNames>
    <definedName name="_xlnm.Print_Area" localSheetId="0">令和6年度!$A$1:$O$24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" l="1"/>
  <c r="N17" i="3"/>
  <c r="M19" i="3"/>
  <c r="L19" i="3"/>
  <c r="K19" i="3"/>
  <c r="J19" i="3"/>
  <c r="I19" i="3"/>
  <c r="H19" i="3"/>
  <c r="F19" i="3"/>
  <c r="E19" i="3"/>
  <c r="D19" i="3"/>
  <c r="C19" i="3"/>
  <c r="B19" i="3"/>
  <c r="G19" i="3"/>
  <c r="J8" i="3"/>
  <c r="N19" i="3" l="1"/>
  <c r="G8" i="3"/>
  <c r="G9" i="3" s="1"/>
  <c r="H10" i="3"/>
  <c r="I8" i="3"/>
  <c r="I9" i="3" s="1"/>
  <c r="J10" i="3"/>
  <c r="K8" i="3"/>
  <c r="K10" i="3" s="1"/>
  <c r="L8" i="3"/>
  <c r="L10" i="3" s="1"/>
  <c r="M8" i="3"/>
  <c r="M10" i="3" s="1"/>
  <c r="M9" i="3" l="1"/>
  <c r="I10" i="3"/>
  <c r="H9" i="3"/>
  <c r="G10" i="3"/>
  <c r="M12" i="3" l="1"/>
  <c r="L12" i="3"/>
  <c r="K12" i="3"/>
  <c r="J12" i="3"/>
  <c r="I12" i="3"/>
  <c r="H12" i="3"/>
  <c r="G12" i="3"/>
  <c r="B8" i="3"/>
  <c r="N6" i="3"/>
  <c r="N5" i="3"/>
  <c r="N11" i="3"/>
  <c r="F8" i="3"/>
  <c r="E8" i="3"/>
  <c r="D8" i="3"/>
  <c r="C8" i="3"/>
  <c r="C12" i="3" s="1"/>
  <c r="N7" i="3"/>
  <c r="C10" i="3" l="1"/>
  <c r="E10" i="3"/>
  <c r="E9" i="3"/>
  <c r="F9" i="3"/>
  <c r="F10" i="3"/>
  <c r="B12" i="3"/>
  <c r="B10" i="3"/>
  <c r="D10" i="3"/>
  <c r="F12" i="3"/>
  <c r="E12" i="3"/>
  <c r="D12" i="3"/>
  <c r="N8" i="3"/>
  <c r="N12" i="3" s="1"/>
  <c r="N9" i="3" l="1"/>
  <c r="N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A9" authorId="0" shapeId="0" xr:uid="{4B486ECD-53C3-410B-8E20-DC45C0241CC5}">
      <text>
        <r>
          <rPr>
            <b/>
            <sz val="9"/>
            <color indexed="81"/>
            <rFont val="MS P ゴシック"/>
            <family val="3"/>
            <charset val="128"/>
          </rPr>
          <t>17行目【利用件数】／月ごとの稼働日数</t>
        </r>
      </text>
    </comment>
  </commentList>
</comments>
</file>

<file path=xl/sharedStrings.xml><?xml version="1.0" encoding="utf-8"?>
<sst xmlns="http://schemas.openxmlformats.org/spreadsheetml/2006/main" count="60" uniqueCount="36">
  <si>
    <t>令和6年</t>
    <rPh sb="0" eb="2">
      <t>レイワ</t>
    </rPh>
    <rPh sb="3" eb="4">
      <t>ネン</t>
    </rPh>
    <phoneticPr fontId="3"/>
  </si>
  <si>
    <t>合計</t>
    <rPh sb="0" eb="2">
      <t>ゴウケイ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</si>
  <si>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</si>
  <si>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</si>
  <si>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</si>
  <si>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</si>
  <si>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</si>
  <si>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</si>
  <si>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</si>
  <si>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</si>
  <si>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</si>
  <si>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</si>
  <si>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</si>
  <si>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</si>
  <si>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件</t>
    <rPh sb="0" eb="1">
      <t>ケン</t>
    </rPh>
    <phoneticPr fontId="3"/>
  </si>
  <si>
    <t>％</t>
    <phoneticPr fontId="3"/>
  </si>
  <si>
    <t>令和7年</t>
    <rPh sb="0" eb="2">
      <t>レイワ</t>
    </rPh>
    <rPh sb="3" eb="4">
      <t>ネン</t>
    </rPh>
    <phoneticPr fontId="3"/>
  </si>
  <si>
    <t>【おくやみコーナー】
利用実績</t>
    <rPh sb="11" eb="13">
      <t>リヨウ</t>
    </rPh>
    <rPh sb="13" eb="15">
      <t>ジッセキ</t>
    </rPh>
    <phoneticPr fontId="3"/>
  </si>
  <si>
    <t>予約なし</t>
    <rPh sb="0" eb="2">
      <t>ヨヤク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</si>
  <si>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</si>
  <si>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人</t>
    <rPh sb="0" eb="1">
      <t>ニン</t>
    </rPh>
    <phoneticPr fontId="3"/>
  </si>
  <si>
    <t>予約あり（WEB）</t>
    <rPh sb="0" eb="2">
      <t>ヨヤク</t>
    </rPh>
    <phoneticPr fontId="1"/>
  </si>
  <si>
    <t>予約あり（TEL）</t>
    <phoneticPr fontId="3"/>
  </si>
  <si>
    <r>
      <rPr>
        <b/>
        <sz val="11"/>
        <color theme="1"/>
        <rFont val="ＭＳ ゴシック"/>
        <family val="3"/>
        <charset val="128"/>
      </rPr>
      <t>令和6年度おくやみコーナー利用実績　</t>
    </r>
    <r>
      <rPr>
        <sz val="10"/>
        <color theme="1"/>
        <rFont val="ＭＳ ゴシック"/>
        <family val="3"/>
        <charset val="128"/>
      </rPr>
      <t>（WEB予約方法…4～8月：スマート申請　9月以降：LOGOフォーム）　</t>
    </r>
    <rPh sb="0" eb="2">
      <t>レイワ</t>
    </rPh>
    <rPh sb="3" eb="5">
      <t>ネンド</t>
    </rPh>
    <rPh sb="13" eb="17">
      <t>リヨウジッセキ</t>
    </rPh>
    <rPh sb="22" eb="26">
      <t>ヨヤクホウホウ</t>
    </rPh>
    <rPh sb="30" eb="31">
      <t>ガツ</t>
    </rPh>
    <rPh sb="36" eb="38">
      <t>シンセイ</t>
    </rPh>
    <rPh sb="40" eb="41">
      <t>ガツ</t>
    </rPh>
    <rPh sb="41" eb="43">
      <t>イコウ</t>
    </rPh>
    <phoneticPr fontId="3"/>
  </si>
  <si>
    <t>WEB予約利用率</t>
    <rPh sb="3" eb="5">
      <t>ヨヤク</t>
    </rPh>
    <rPh sb="5" eb="8">
      <t>リヨウリツ</t>
    </rPh>
    <phoneticPr fontId="3"/>
  </si>
  <si>
    <r>
      <rPr>
        <b/>
        <sz val="9"/>
        <rFont val="ＭＳ ゴシック"/>
        <family val="3"/>
        <charset val="128"/>
      </rPr>
      <t>おくやみコーナー</t>
    </r>
    <r>
      <rPr>
        <b/>
        <sz val="11"/>
        <rFont val="ＭＳ ゴシック"/>
        <family val="3"/>
        <charset val="128"/>
      </rPr>
      <t>利用率</t>
    </r>
    <rPh sb="8" eb="10">
      <t>リヨウ</t>
    </rPh>
    <rPh sb="10" eb="11">
      <t>リツ</t>
    </rPh>
    <phoneticPr fontId="1"/>
  </si>
  <si>
    <r>
      <t>1日あたり利用件数</t>
    </r>
    <r>
      <rPr>
        <b/>
        <sz val="9"/>
        <rFont val="ＭＳ ゴシック"/>
        <family val="3"/>
        <charset val="128"/>
      </rPr>
      <t>（平均）</t>
    </r>
    <rPh sb="1" eb="2">
      <t>ニチ</t>
    </rPh>
    <rPh sb="5" eb="7">
      <t>リヨウ</t>
    </rPh>
    <rPh sb="7" eb="9">
      <t>ケンスウ</t>
    </rPh>
    <rPh sb="10" eb="12">
      <t>ヘイキン</t>
    </rPh>
    <phoneticPr fontId="1"/>
  </si>
  <si>
    <t>利用件数</t>
    <rPh sb="0" eb="2">
      <t>リヨウ</t>
    </rPh>
    <rPh sb="2" eb="3">
      <t>ケン</t>
    </rPh>
    <rPh sb="3" eb="4">
      <t>スウ</t>
    </rPh>
    <phoneticPr fontId="1"/>
  </si>
  <si>
    <t>令和6年度法律相談利用実績</t>
    <rPh sb="0" eb="2">
      <t>レイワ</t>
    </rPh>
    <rPh sb="3" eb="5">
      <t>ネンド</t>
    </rPh>
    <rPh sb="5" eb="9">
      <t>ホウリツソウダン</t>
    </rPh>
    <rPh sb="9" eb="13">
      <t>リヨウジッセキ</t>
    </rPh>
    <phoneticPr fontId="3"/>
  </si>
  <si>
    <t>※上記相談業務の実施日詳細は奈良市総務課公式ＨＰ玄関ホール会議室一覧参照のこと。　https://www.city.nara.lg.jp/soshiki/7/8386.html</t>
    <rPh sb="1" eb="3">
      <t>ジョウキ</t>
    </rPh>
    <rPh sb="3" eb="7">
      <t>ソウダンギョウム</t>
    </rPh>
    <rPh sb="8" eb="10">
      <t>ジッシ</t>
    </rPh>
    <rPh sb="10" eb="11">
      <t>ビ</t>
    </rPh>
    <rPh sb="11" eb="13">
      <t>ショウサイ</t>
    </rPh>
    <rPh sb="14" eb="17">
      <t>ナラシ</t>
    </rPh>
    <rPh sb="17" eb="20">
      <t>ソウムカ</t>
    </rPh>
    <rPh sb="20" eb="22">
      <t>コウシキ</t>
    </rPh>
    <rPh sb="24" eb="26">
      <t>ゲンカン</t>
    </rPh>
    <rPh sb="29" eb="32">
      <t>カイギシツ</t>
    </rPh>
    <rPh sb="32" eb="34">
      <t>イチラン</t>
    </rPh>
    <rPh sb="34" eb="36">
      <t>サンショウ</t>
    </rPh>
    <phoneticPr fontId="3"/>
  </si>
  <si>
    <t>【法律相談】
利用実績</t>
    <rPh sb="1" eb="3">
      <t>ホウリツ</t>
    </rPh>
    <rPh sb="3" eb="5">
      <t>ソウダン</t>
    </rPh>
    <rPh sb="7" eb="9">
      <t>リヨウ</t>
    </rPh>
    <rPh sb="9" eb="11">
      <t>ジッセキ</t>
    </rPh>
    <phoneticPr fontId="3"/>
  </si>
  <si>
    <t>法律相談（弁護士）</t>
    <rPh sb="0" eb="4">
      <t>ホウリツソウダン</t>
    </rPh>
    <rPh sb="5" eb="8">
      <t>ベンゴシ</t>
    </rPh>
    <phoneticPr fontId="3"/>
  </si>
  <si>
    <t>法律相談（司法書士）</t>
    <rPh sb="0" eb="2">
      <t>ホウリツ</t>
    </rPh>
    <rPh sb="2" eb="4">
      <t>ソウダン</t>
    </rPh>
    <rPh sb="5" eb="9">
      <t>シホウショシ</t>
    </rPh>
    <phoneticPr fontId="3"/>
  </si>
  <si>
    <t>※法律相談（弁護士）について、R6年度は相談時間1人20分、1日最大16枠だったが、R7年度からは相談時間1人25分、1日最大14枠に変更している。</t>
    <rPh sb="1" eb="5">
      <t>ホウリツソウダン</t>
    </rPh>
    <rPh sb="6" eb="9">
      <t>ベンゴシ</t>
    </rPh>
    <rPh sb="67" eb="69">
      <t>ヘンコウ</t>
    </rPh>
    <phoneticPr fontId="3"/>
  </si>
  <si>
    <t>　≪参考≫年間予定枠数　弁護士：R7年度 1,288枠、R8年度 1,316枠、R9年度 1,288枠</t>
    <rPh sb="2" eb="4">
      <t>サンコウ</t>
    </rPh>
    <rPh sb="5" eb="7">
      <t>ネンカン</t>
    </rPh>
    <rPh sb="7" eb="9">
      <t>ヨテイ</t>
    </rPh>
    <rPh sb="9" eb="11">
      <t>ワクスウ</t>
    </rPh>
    <rPh sb="12" eb="15">
      <t>ベンゴシ</t>
    </rPh>
    <rPh sb="18" eb="20">
      <t>ネンド</t>
    </rPh>
    <rPh sb="26" eb="27">
      <t>ワク</t>
    </rPh>
    <rPh sb="30" eb="32">
      <t>ネンド</t>
    </rPh>
    <rPh sb="38" eb="39">
      <t>ワク</t>
    </rPh>
    <rPh sb="42" eb="44">
      <t>ネンド</t>
    </rPh>
    <rPh sb="50" eb="51">
      <t>ワク</t>
    </rPh>
    <phoneticPr fontId="3"/>
  </si>
  <si>
    <t>(別紙2)令和6年度利用実績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</si>
</sst>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%"/>
    <numFmt numFmtId="178" formatCode="0.0_ "/>
  </numFmts>
  <fonts count="13"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1"/>
      <color theme="10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5" fillId="3" borderId="17" xfId="0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5" fillId="3" borderId="23" xfId="0" applyFont="1" applyFill="1" applyBorder="1" applyAlignment="1">
      <alignment horizontal="center" vertical="center"/>
    </xf>
    <xf numFmtId="176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2" fillId="0" borderId="6" xfId="0" applyFont="1" applyBorder="1">
      <alignment vertical="center"/>
    </xf>
    <xf numFmtId="0" fontId="6" fillId="0" borderId="0" xfId="0" applyFont="1" applyFill="1" applyBorder="1">
      <alignment vertical="center"/>
    </xf>
    <xf numFmtId="178" fontId="0" fillId="0" borderId="29" xfId="0" applyNumberFormat="1" applyBorder="1">
      <alignment vertical="center"/>
    </xf>
    <xf numFmtId="0" fontId="5" fillId="3" borderId="31" xfId="0" applyFont="1" applyFill="1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5" fillId="3" borderId="37" xfId="0" applyFont="1" applyFill="1" applyBorder="1" applyAlignment="1">
      <alignment horizontal="center" vertical="center"/>
    </xf>
    <xf numFmtId="0" fontId="0" fillId="0" borderId="40" xfId="0" applyBorder="1">
      <alignment vertical="center"/>
    </xf>
    <xf numFmtId="178" fontId="0" fillId="0" borderId="39" xfId="0" applyNumberFormat="1" applyBorder="1">
      <alignment vertical="center"/>
    </xf>
    <xf numFmtId="0" fontId="5" fillId="3" borderId="41" xfId="0" applyFont="1" applyFill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177" fontId="0" fillId="0" borderId="38" xfId="0" applyNumberFormat="1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43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47" xfId="0" applyFont="1" applyBorder="1">
      <alignment vertical="center"/>
    </xf>
    <xf numFmtId="0" fontId="10" fillId="0" borderId="0" xfId="1" applyAlignment="1">
      <alignment horizontal="right" vertical="center"/>
    </xf>
    <xf numFmtId="0" fontId="0" fillId="0" borderId="43" xfId="0" applyFill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177" fontId="0" fillId="0" borderId="48" xfId="0" applyNumberFormat="1" applyBorder="1" applyAlignment="1">
      <alignment horizontal="right" vertical="center"/>
    </xf>
    <xf numFmtId="177" fontId="0" fillId="0" borderId="49" xfId="0" applyNumberFormat="1" applyBorder="1" applyAlignment="1">
      <alignment horizontal="right" vertical="center"/>
    </xf>
    <xf numFmtId="177" fontId="0" fillId="0" borderId="13" xfId="0" applyNumberFormat="1" applyBorder="1" applyAlignment="1">
      <alignment horizontal="right" vertical="center"/>
    </xf>
    <xf numFmtId="0" fontId="0" fillId="4" borderId="53" xfId="0" applyFill="1" applyBorder="1">
      <alignment vertical="center"/>
    </xf>
    <xf numFmtId="0" fontId="0" fillId="4" borderId="10" xfId="0" applyFill="1" applyBorder="1">
      <alignment vertical="center"/>
    </xf>
    <xf numFmtId="0" fontId="0" fillId="4" borderId="52" xfId="0" applyFill="1" applyBorder="1">
      <alignment vertical="center"/>
    </xf>
    <xf numFmtId="0" fontId="0" fillId="4" borderId="50" xfId="0" applyFill="1" applyBorder="1">
      <alignment vertical="center"/>
    </xf>
    <xf numFmtId="0" fontId="0" fillId="4" borderId="51" xfId="0" applyFill="1" applyBorder="1">
      <alignment vertical="center"/>
    </xf>
    <xf numFmtId="0" fontId="0" fillId="4" borderId="0" xfId="0" applyFill="1">
      <alignment vertical="center"/>
    </xf>
    <xf numFmtId="0" fontId="11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CB484-A8A8-4958-BF57-873D13558E51}">
  <sheetPr>
    <tabColor rgb="FFFFC000"/>
    <pageSetUpPr fitToPage="1"/>
  </sheetPr>
  <dimension ref="A1:O28"/>
  <sheetViews>
    <sheetView tabSelected="1" view="pageBreakPreview" zoomScaleNormal="100" zoomScaleSheetLayoutView="100" workbookViewId="0">
      <selection activeCell="R6" sqref="R6"/>
    </sheetView>
  </sheetViews>
  <sheetFormatPr defaultRowHeight="13.5"/>
  <cols>
    <col min="1" max="1" width="30.625" customWidth="1"/>
    <col min="2" max="13" width="7.5" customWidth="1"/>
    <col min="15" max="15" width="3.5" bestFit="1" customWidth="1"/>
  </cols>
  <sheetData>
    <row r="1" spans="1:15">
      <c r="A1" t="s">
        <v>35</v>
      </c>
    </row>
    <row r="2" spans="1:15" ht="24" customHeight="1">
      <c r="A2" s="16" t="s">
        <v>23</v>
      </c>
    </row>
    <row r="3" spans="1:15" ht="24" customHeight="1">
      <c r="A3" s="62" t="s">
        <v>17</v>
      </c>
      <c r="B3" s="64" t="s">
        <v>0</v>
      </c>
      <c r="C3" s="65"/>
      <c r="D3" s="65"/>
      <c r="E3" s="65"/>
      <c r="F3" s="65"/>
      <c r="G3" s="65"/>
      <c r="H3" s="65"/>
      <c r="I3" s="65"/>
      <c r="J3" s="65"/>
      <c r="K3" s="65" t="s">
        <v>16</v>
      </c>
      <c r="L3" s="65"/>
      <c r="M3" s="66"/>
      <c r="N3" s="67" t="s">
        <v>1</v>
      </c>
      <c r="O3" s="68"/>
    </row>
    <row r="4" spans="1:15" ht="24" customHeight="1">
      <c r="A4" s="63"/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3" t="s">
        <v>13</v>
      </c>
      <c r="N4" s="67"/>
      <c r="O4" s="68"/>
    </row>
    <row r="5" spans="1:15" ht="24" customHeight="1">
      <c r="A5" s="4" t="s">
        <v>21</v>
      </c>
      <c r="B5" s="27">
        <v>41</v>
      </c>
      <c r="C5" s="28">
        <v>38</v>
      </c>
      <c r="D5" s="28">
        <v>39</v>
      </c>
      <c r="E5" s="28">
        <v>47</v>
      </c>
      <c r="F5" s="28">
        <v>60</v>
      </c>
      <c r="G5" s="28">
        <v>46</v>
      </c>
      <c r="H5" s="28">
        <v>63</v>
      </c>
      <c r="I5" s="28">
        <v>40</v>
      </c>
      <c r="J5" s="28">
        <v>61</v>
      </c>
      <c r="K5" s="28">
        <v>53</v>
      </c>
      <c r="L5" s="28">
        <v>58</v>
      </c>
      <c r="M5" s="29">
        <v>63</v>
      </c>
      <c r="N5" s="20">
        <f>SUM(B5:M5)</f>
        <v>609</v>
      </c>
      <c r="O5" s="5" t="s">
        <v>14</v>
      </c>
    </row>
    <row r="6" spans="1:15" ht="24" customHeight="1">
      <c r="A6" s="18" t="s">
        <v>22</v>
      </c>
      <c r="B6" s="30">
        <v>61</v>
      </c>
      <c r="C6" s="31">
        <v>64</v>
      </c>
      <c r="D6" s="31">
        <v>65</v>
      </c>
      <c r="E6" s="31">
        <v>67</v>
      </c>
      <c r="F6" s="31">
        <v>62</v>
      </c>
      <c r="G6" s="31">
        <v>71</v>
      </c>
      <c r="H6" s="31">
        <v>58</v>
      </c>
      <c r="I6" s="31">
        <v>69</v>
      </c>
      <c r="J6" s="31">
        <v>52</v>
      </c>
      <c r="K6" s="31">
        <v>59</v>
      </c>
      <c r="L6" s="31">
        <v>55</v>
      </c>
      <c r="M6" s="32">
        <v>63</v>
      </c>
      <c r="N6" s="12">
        <f>SUM(B6:M6)</f>
        <v>746</v>
      </c>
      <c r="O6" s="19" t="s">
        <v>14</v>
      </c>
    </row>
    <row r="7" spans="1:15" ht="24" customHeight="1">
      <c r="A7" s="6" t="s">
        <v>18</v>
      </c>
      <c r="B7" s="33">
        <v>140</v>
      </c>
      <c r="C7" s="34">
        <v>119</v>
      </c>
      <c r="D7" s="34">
        <v>111</v>
      </c>
      <c r="E7" s="34">
        <v>109</v>
      </c>
      <c r="F7" s="34">
        <v>113</v>
      </c>
      <c r="G7" s="34">
        <v>89</v>
      </c>
      <c r="H7" s="34">
        <v>124</v>
      </c>
      <c r="I7" s="34">
        <v>113</v>
      </c>
      <c r="J7" s="34">
        <v>103</v>
      </c>
      <c r="K7" s="34">
        <v>146</v>
      </c>
      <c r="L7" s="34">
        <v>164</v>
      </c>
      <c r="M7" s="35">
        <v>145</v>
      </c>
      <c r="N7" s="7">
        <f>SUM(B7:M7)</f>
        <v>1476</v>
      </c>
      <c r="O7" s="8" t="s">
        <v>14</v>
      </c>
    </row>
    <row r="8" spans="1:15" ht="24" customHeight="1">
      <c r="A8" s="42" t="s">
        <v>27</v>
      </c>
      <c r="B8" s="43">
        <f>SUM(B5:B7)</f>
        <v>242</v>
      </c>
      <c r="C8" s="43">
        <f t="shared" ref="C8:M8" si="0">SUM(C5:C7)</f>
        <v>221</v>
      </c>
      <c r="D8" s="43">
        <f t="shared" si="0"/>
        <v>215</v>
      </c>
      <c r="E8" s="43">
        <f t="shared" si="0"/>
        <v>223</v>
      </c>
      <c r="F8" s="43">
        <f t="shared" si="0"/>
        <v>235</v>
      </c>
      <c r="G8" s="43">
        <f t="shared" si="0"/>
        <v>206</v>
      </c>
      <c r="H8" s="43">
        <v>245</v>
      </c>
      <c r="I8" s="43">
        <f t="shared" si="0"/>
        <v>222</v>
      </c>
      <c r="J8" s="43">
        <f t="shared" si="0"/>
        <v>216</v>
      </c>
      <c r="K8" s="43">
        <f t="shared" si="0"/>
        <v>258</v>
      </c>
      <c r="L8" s="43">
        <f t="shared" si="0"/>
        <v>277</v>
      </c>
      <c r="M8" s="43">
        <f t="shared" si="0"/>
        <v>271</v>
      </c>
      <c r="N8" s="44">
        <f>SUM(B8:M8)</f>
        <v>2831</v>
      </c>
      <c r="O8" s="15" t="s">
        <v>14</v>
      </c>
    </row>
    <row r="9" spans="1:15" ht="24" customHeight="1">
      <c r="A9" s="9" t="s">
        <v>26</v>
      </c>
      <c r="B9" s="40">
        <v>11.52</v>
      </c>
      <c r="C9" s="41">
        <v>10.52</v>
      </c>
      <c r="D9" s="41">
        <v>10.75</v>
      </c>
      <c r="E9" s="41">
        <f>E8/22</f>
        <v>10.136363636363637</v>
      </c>
      <c r="F9" s="41">
        <f>F8/22</f>
        <v>10.681818181818182</v>
      </c>
      <c r="G9" s="41">
        <f t="shared" ref="G9:M9" si="1">G8/22</f>
        <v>9.3636363636363633</v>
      </c>
      <c r="H9" s="41">
        <f t="shared" si="1"/>
        <v>11.136363636363637</v>
      </c>
      <c r="I9" s="41">
        <f t="shared" si="1"/>
        <v>10.090909090909092</v>
      </c>
      <c r="J9" s="41">
        <v>10.8</v>
      </c>
      <c r="K9" s="41">
        <v>13.58</v>
      </c>
      <c r="L9" s="41">
        <v>15.39</v>
      </c>
      <c r="M9" s="41">
        <f t="shared" si="1"/>
        <v>12.318181818181818</v>
      </c>
      <c r="N9" s="10">
        <f>IFERROR(AVERAGE(B9:M9),"")</f>
        <v>11.357272727272727</v>
      </c>
      <c r="O9" s="11" t="s">
        <v>14</v>
      </c>
    </row>
    <row r="10" spans="1:15" ht="24" customHeight="1" thickBot="1">
      <c r="A10" s="21" t="s">
        <v>24</v>
      </c>
      <c r="B10" s="36">
        <f>B5/B8</f>
        <v>0.16942148760330578</v>
      </c>
      <c r="C10" s="36">
        <f t="shared" ref="C10:E10" si="2">C5/C8</f>
        <v>0.17194570135746606</v>
      </c>
      <c r="D10" s="36">
        <f t="shared" si="2"/>
        <v>0.18139534883720931</v>
      </c>
      <c r="E10" s="36">
        <f t="shared" si="2"/>
        <v>0.21076233183856502</v>
      </c>
      <c r="F10" s="36">
        <f>F5/F8</f>
        <v>0.25531914893617019</v>
      </c>
      <c r="G10" s="36">
        <f t="shared" ref="G10:M10" si="3">G5/G8</f>
        <v>0.22330097087378642</v>
      </c>
      <c r="H10" s="36">
        <f t="shared" si="3"/>
        <v>0.25714285714285712</v>
      </c>
      <c r="I10" s="36">
        <f t="shared" si="3"/>
        <v>0.18018018018018017</v>
      </c>
      <c r="J10" s="36">
        <f t="shared" si="3"/>
        <v>0.28240740740740738</v>
      </c>
      <c r="K10" s="36">
        <f t="shared" si="3"/>
        <v>0.20542635658914729</v>
      </c>
      <c r="L10" s="36">
        <f t="shared" si="3"/>
        <v>0.20938628158844766</v>
      </c>
      <c r="M10" s="36">
        <f t="shared" si="3"/>
        <v>0.23247232472324722</v>
      </c>
      <c r="N10" s="23">
        <f>N5/N8*100</f>
        <v>21.511833274461321</v>
      </c>
      <c r="O10" s="22" t="s">
        <v>15</v>
      </c>
    </row>
    <row r="11" spans="1:15" ht="24" customHeight="1" thickTop="1">
      <c r="A11" s="24" t="s">
        <v>19</v>
      </c>
      <c r="B11" s="37">
        <v>347</v>
      </c>
      <c r="C11" s="38">
        <v>389</v>
      </c>
      <c r="D11" s="38">
        <v>305</v>
      </c>
      <c r="E11" s="38">
        <v>395</v>
      </c>
      <c r="F11" s="38">
        <v>355</v>
      </c>
      <c r="G11" s="38">
        <v>355</v>
      </c>
      <c r="H11" s="38">
        <v>334</v>
      </c>
      <c r="I11" s="38">
        <v>377</v>
      </c>
      <c r="J11" s="38">
        <v>402</v>
      </c>
      <c r="K11" s="46">
        <v>561</v>
      </c>
      <c r="L11" s="38">
        <v>434</v>
      </c>
      <c r="M11" s="39">
        <v>430</v>
      </c>
      <c r="N11" s="25">
        <f>SUM(B11:M11)</f>
        <v>4684</v>
      </c>
      <c r="O11" s="26" t="s">
        <v>20</v>
      </c>
    </row>
    <row r="12" spans="1:15" ht="24" customHeight="1">
      <c r="A12" s="13" t="s">
        <v>25</v>
      </c>
      <c r="B12" s="48">
        <f>IFERROR(B8/B11,"")</f>
        <v>0.69740634005763691</v>
      </c>
      <c r="C12" s="50">
        <f>IFERROR(C8/C11,"")</f>
        <v>0.56812339331619532</v>
      </c>
      <c r="D12" s="50">
        <f t="shared" ref="D12:M12" si="4">IFERROR(D8/D11,"")</f>
        <v>0.70491803278688525</v>
      </c>
      <c r="E12" s="50">
        <f t="shared" si="4"/>
        <v>0.56455696202531647</v>
      </c>
      <c r="F12" s="50">
        <f t="shared" si="4"/>
        <v>0.6619718309859155</v>
      </c>
      <c r="G12" s="50">
        <f t="shared" si="4"/>
        <v>0.58028169014084507</v>
      </c>
      <c r="H12" s="50">
        <f t="shared" si="4"/>
        <v>0.73353293413173648</v>
      </c>
      <c r="I12" s="50">
        <f t="shared" si="4"/>
        <v>0.58885941644562334</v>
      </c>
      <c r="J12" s="50">
        <f t="shared" si="4"/>
        <v>0.53731343283582089</v>
      </c>
      <c r="K12" s="50">
        <f t="shared" si="4"/>
        <v>0.45989304812834225</v>
      </c>
      <c r="L12" s="50">
        <f t="shared" si="4"/>
        <v>0.63824884792626724</v>
      </c>
      <c r="M12" s="49">
        <f t="shared" si="4"/>
        <v>0.63023255813953494</v>
      </c>
      <c r="N12" s="17">
        <f>IFERROR(N8/N11*100,"")</f>
        <v>60.439795046968406</v>
      </c>
      <c r="O12" s="14" t="s">
        <v>15</v>
      </c>
    </row>
    <row r="13" spans="1:15" ht="24" customHeight="1">
      <c r="N13" s="45"/>
    </row>
    <row r="14" spans="1:15" ht="24" customHeight="1">
      <c r="A14" s="47" t="s">
        <v>28</v>
      </c>
    </row>
    <row r="15" spans="1:15" ht="24" customHeight="1">
      <c r="A15" s="62" t="s">
        <v>30</v>
      </c>
      <c r="B15" s="64" t="s">
        <v>0</v>
      </c>
      <c r="C15" s="65"/>
      <c r="D15" s="65"/>
      <c r="E15" s="65"/>
      <c r="F15" s="65"/>
      <c r="G15" s="65"/>
      <c r="H15" s="65"/>
      <c r="I15" s="65"/>
      <c r="J15" s="65"/>
      <c r="K15" s="65" t="s">
        <v>16</v>
      </c>
      <c r="L15" s="65"/>
      <c r="M15" s="66"/>
      <c r="N15" s="67" t="s">
        <v>1</v>
      </c>
      <c r="O15" s="68"/>
    </row>
    <row r="16" spans="1:15" ht="24" customHeight="1">
      <c r="A16" s="63"/>
      <c r="B16" s="1" t="s">
        <v>2</v>
      </c>
      <c r="C16" s="2" t="s">
        <v>3</v>
      </c>
      <c r="D16" s="2" t="s">
        <v>4</v>
      </c>
      <c r="E16" s="2" t="s">
        <v>5</v>
      </c>
      <c r="F16" s="2" t="s">
        <v>6</v>
      </c>
      <c r="G16" s="2" t="s">
        <v>7</v>
      </c>
      <c r="H16" s="2" t="s">
        <v>8</v>
      </c>
      <c r="I16" s="2" t="s">
        <v>9</v>
      </c>
      <c r="J16" s="2" t="s">
        <v>10</v>
      </c>
      <c r="K16" s="2" t="s">
        <v>11</v>
      </c>
      <c r="L16" s="2" t="s">
        <v>12</v>
      </c>
      <c r="M16" s="3" t="s">
        <v>13</v>
      </c>
      <c r="N16" s="67"/>
      <c r="O16" s="68"/>
    </row>
    <row r="17" spans="1:15" ht="24" customHeight="1">
      <c r="A17" s="4" t="s">
        <v>31</v>
      </c>
      <c r="B17" s="51">
        <v>112</v>
      </c>
      <c r="C17" s="52">
        <v>119</v>
      </c>
      <c r="D17" s="52">
        <v>122</v>
      </c>
      <c r="E17" s="52">
        <v>130</v>
      </c>
      <c r="F17" s="52">
        <v>88</v>
      </c>
      <c r="G17" s="52">
        <v>105</v>
      </c>
      <c r="H17" s="52">
        <v>122</v>
      </c>
      <c r="I17" s="52">
        <v>102</v>
      </c>
      <c r="J17" s="52">
        <v>106</v>
      </c>
      <c r="K17" s="52">
        <v>89</v>
      </c>
      <c r="L17" s="52">
        <v>97</v>
      </c>
      <c r="M17" s="53">
        <v>128</v>
      </c>
      <c r="N17" s="20">
        <f>SUM(B17:M17)</f>
        <v>1320</v>
      </c>
      <c r="O17" s="5" t="s">
        <v>14</v>
      </c>
    </row>
    <row r="18" spans="1:15" ht="24" customHeight="1">
      <c r="A18" s="18" t="s">
        <v>32</v>
      </c>
      <c r="B18" s="54">
        <v>9</v>
      </c>
      <c r="C18" s="55">
        <v>10</v>
      </c>
      <c r="D18" s="55">
        <v>10</v>
      </c>
      <c r="E18" s="55">
        <v>10</v>
      </c>
      <c r="F18" s="55">
        <v>10</v>
      </c>
      <c r="G18" s="55">
        <v>9</v>
      </c>
      <c r="H18" s="55">
        <v>10</v>
      </c>
      <c r="I18" s="55">
        <v>8</v>
      </c>
      <c r="J18" s="55">
        <v>10</v>
      </c>
      <c r="K18" s="55">
        <v>8</v>
      </c>
      <c r="L18" s="55">
        <v>10</v>
      </c>
      <c r="M18" s="56">
        <v>10</v>
      </c>
      <c r="N18" s="12">
        <f>SUM(B18:M18)</f>
        <v>114</v>
      </c>
      <c r="O18" s="19" t="s">
        <v>14</v>
      </c>
    </row>
    <row r="19" spans="1:15" ht="24" customHeight="1">
      <c r="A19" s="42" t="s">
        <v>27</v>
      </c>
      <c r="B19" s="43">
        <f t="shared" ref="B19:F19" si="5">SUM(B17:B18)</f>
        <v>121</v>
      </c>
      <c r="C19" s="43">
        <f>SUM(C17:C18)</f>
        <v>129</v>
      </c>
      <c r="D19" s="43">
        <f t="shared" si="5"/>
        <v>132</v>
      </c>
      <c r="E19" s="43">
        <f t="shared" si="5"/>
        <v>140</v>
      </c>
      <c r="F19" s="43">
        <f t="shared" si="5"/>
        <v>98</v>
      </c>
      <c r="G19" s="43">
        <f>SUM(G17:G18)</f>
        <v>114</v>
      </c>
      <c r="H19" s="43">
        <f t="shared" ref="H19:M19" si="6">SUM(H17:H18)</f>
        <v>132</v>
      </c>
      <c r="I19" s="43">
        <f t="shared" si="6"/>
        <v>110</v>
      </c>
      <c r="J19" s="43">
        <f t="shared" si="6"/>
        <v>116</v>
      </c>
      <c r="K19" s="43">
        <f t="shared" si="6"/>
        <v>97</v>
      </c>
      <c r="L19" s="43">
        <f t="shared" si="6"/>
        <v>107</v>
      </c>
      <c r="M19" s="43">
        <f t="shared" si="6"/>
        <v>138</v>
      </c>
      <c r="N19" s="44">
        <f>SUM(B19:M19)</f>
        <v>1434</v>
      </c>
      <c r="O19" s="15" t="s">
        <v>14</v>
      </c>
    </row>
    <row r="20" spans="1:15" ht="24" customHeight="1">
      <c r="A20" s="61" t="s">
        <v>33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9"/>
      <c r="O20" s="60"/>
    </row>
    <row r="21" spans="1:15" ht="26.25" customHeight="1">
      <c r="A21" s="61" t="s">
        <v>34</v>
      </c>
    </row>
    <row r="22" spans="1:15" ht="6.75" customHeight="1">
      <c r="A22" s="61"/>
    </row>
    <row r="23" spans="1:15" ht="24" customHeight="1">
      <c r="A23" s="57" t="s">
        <v>29</v>
      </c>
    </row>
    <row r="24" spans="1:15" ht="24" customHeight="1"/>
    <row r="25" spans="1:15" ht="24" customHeight="1"/>
    <row r="26" spans="1:15" ht="24" customHeight="1"/>
    <row r="27" spans="1:15" ht="24" customHeight="1"/>
    <row r="28" spans="1:15" ht="24" customHeight="1"/>
  </sheetData>
  <mergeCells count="8">
    <mergeCell ref="A3:A4"/>
    <mergeCell ref="B3:J3"/>
    <mergeCell ref="K3:M3"/>
    <mergeCell ref="N3:O4"/>
    <mergeCell ref="A15:A16"/>
    <mergeCell ref="B15:J15"/>
    <mergeCell ref="K15:M15"/>
    <mergeCell ref="N15:O16"/>
  </mergeCells>
  <phoneticPr fontId="3"/>
  <pageMargins left="0.7" right="0.7" top="0.75" bottom="0.75" header="0.3" footer="0.3"/>
  <pageSetup paperSize="9" scale="9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</vt:lpstr>
      <vt:lpstr>令和6年度!Print_Area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2025-07-31T06:27:45Z</cp:lastPrinted>
  <dcterms:created xsi:type="dcterms:W3CDTF">2023-10-15T23:50:20Z</dcterms:created>
  <dcterms:modified xsi:type="dcterms:W3CDTF">2025-07-31T06:31:32Z</dcterms:modified>
</cp:coreProperties>
</file>