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97607AE6-E720-4ED5-A09F-D6161A30EB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算出シート(2)入力用" sheetId="4" r:id="rId1"/>
  </sheets>
  <definedNames>
    <definedName name="_xlnm.Print_Area" localSheetId="0">'算出シート(2)入力用'!$A$1:$J$46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4" l="1"/>
  <c r="H17" i="4"/>
  <c r="F6" i="4"/>
  <c r="I26" i="4"/>
  <c r="C24" i="4" s="1"/>
  <c r="C31" i="4"/>
  <c r="C28" i="4" l="1"/>
  <c r="F20" i="4" s="1"/>
  <c r="C4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" authorId="0" shapeId="0" xr:uid="{00000000-0006-0000-0000-000001000000}">
      <text>
        <r>
          <rPr>
            <b/>
            <sz val="11"/>
            <color indexed="81"/>
            <rFont val="MS P ゴシック"/>
            <family val="3"/>
            <charset val="128"/>
          </rPr>
          <t>申請区分にチェックを入れてください</t>
        </r>
      </text>
    </comment>
    <comment ref="B20" authorId="0" shapeId="0" xr:uid="{00000000-0006-0000-0000-000002000000}">
      <text>
        <r>
          <rPr>
            <b/>
            <sz val="11"/>
            <color indexed="81"/>
            <rFont val="MS P ゴシック"/>
            <family val="3"/>
            <charset val="128"/>
          </rPr>
          <t>申請区分にチェックを入れてください</t>
        </r>
      </text>
    </comment>
  </commentList>
</comments>
</file>

<file path=xl/sharedStrings.xml><?xml version="1.0" encoding="utf-8"?>
<sst xmlns="http://schemas.openxmlformats.org/spreadsheetml/2006/main" count="61" uniqueCount="48">
  <si>
    <t>＋</t>
    <phoneticPr fontId="2"/>
  </si>
  <si>
    <t>×</t>
    <phoneticPr fontId="2"/>
  </si>
  <si>
    <t>世帯</t>
    <rPh sb="0" eb="2">
      <t>セタイ</t>
    </rPh>
    <phoneticPr fontId="2"/>
  </si>
  <si>
    <t>円</t>
    <rPh sb="0" eb="1">
      <t>エン</t>
    </rPh>
    <phoneticPr fontId="2"/>
  </si>
  <si>
    <t>地区世帯数</t>
    <rPh sb="0" eb="2">
      <t>チク</t>
    </rPh>
    <rPh sb="2" eb="5">
      <t>セタイスウ</t>
    </rPh>
    <phoneticPr fontId="2"/>
  </si>
  <si>
    <t>（計算式）</t>
    <rPh sb="1" eb="3">
      <t>ケイサン</t>
    </rPh>
    <rPh sb="3" eb="4">
      <t>シキ</t>
    </rPh>
    <phoneticPr fontId="2"/>
  </si>
  <si>
    <t>（算出基準）</t>
    <rPh sb="1" eb="3">
      <t>サンシュツ</t>
    </rPh>
    <rPh sb="3" eb="5">
      <t>キジュン</t>
    </rPh>
    <phoneticPr fontId="2"/>
  </si>
  <si>
    <t>2,000人以下</t>
    <rPh sb="1" eb="8">
      <t>０００ニンイカ</t>
    </rPh>
    <phoneticPr fontId="2"/>
  </si>
  <si>
    <t>2,001人～5,000人</t>
    <rPh sb="1" eb="6">
      <t>００１ニン</t>
    </rPh>
    <rPh sb="8" eb="13">
      <t>０００ニン</t>
    </rPh>
    <phoneticPr fontId="2"/>
  </si>
  <si>
    <t>5,001人～10,000人</t>
    <rPh sb="1" eb="6">
      <t>００１ニン</t>
    </rPh>
    <rPh sb="9" eb="14">
      <t>０００ニン</t>
    </rPh>
    <phoneticPr fontId="2"/>
  </si>
  <si>
    <t>10,001人～15,000人</t>
    <rPh sb="2" eb="7">
      <t>００１ニン</t>
    </rPh>
    <rPh sb="10" eb="15">
      <t>０００ニン</t>
    </rPh>
    <phoneticPr fontId="2"/>
  </si>
  <si>
    <t>15,001人以上</t>
    <rPh sb="2" eb="7">
      <t>００１ニン</t>
    </rPh>
    <rPh sb="7" eb="9">
      <t>イジョウ</t>
    </rPh>
    <phoneticPr fontId="2"/>
  </si>
  <si>
    <t>400,000円</t>
    <rPh sb="7" eb="8">
      <t>エン</t>
    </rPh>
    <phoneticPr fontId="2"/>
  </si>
  <si>
    <t>450,000円</t>
    <rPh sb="7" eb="8">
      <t>エン</t>
    </rPh>
    <phoneticPr fontId="2"/>
  </si>
  <si>
    <t>500,000円</t>
    <rPh sb="7" eb="8">
      <t>エン</t>
    </rPh>
    <phoneticPr fontId="2"/>
  </si>
  <si>
    <t>550,000円</t>
    <rPh sb="7" eb="8">
      <t>エン</t>
    </rPh>
    <phoneticPr fontId="2"/>
  </si>
  <si>
    <t>600,000円</t>
    <rPh sb="7" eb="8">
      <t>エン</t>
    </rPh>
    <phoneticPr fontId="2"/>
  </si>
  <si>
    <t>交付額</t>
    <rPh sb="0" eb="2">
      <t>コウフ</t>
    </rPh>
    <rPh sb="2" eb="3">
      <t>ガク</t>
    </rPh>
    <phoneticPr fontId="2"/>
  </si>
  <si>
    <t>区域内人口</t>
    <rPh sb="0" eb="3">
      <t>クイキナイ</t>
    </rPh>
    <rPh sb="3" eb="5">
      <t>ジンコウ</t>
    </rPh>
    <phoneticPr fontId="2"/>
  </si>
  <si>
    <t>区域内世帯数</t>
    <rPh sb="0" eb="3">
      <t>クイキナイ</t>
    </rPh>
    <rPh sb="3" eb="6">
      <t>セタイスウ</t>
    </rPh>
    <phoneticPr fontId="2"/>
  </si>
  <si>
    <t>人</t>
    <rPh sb="0" eb="1">
      <t>ニン</t>
    </rPh>
    <phoneticPr fontId="2"/>
  </si>
  <si>
    <t>999世帯以下</t>
    <rPh sb="3" eb="5">
      <t>セタイ</t>
    </rPh>
    <rPh sb="5" eb="7">
      <t>イカ</t>
    </rPh>
    <phoneticPr fontId="2"/>
  </si>
  <si>
    <t>270,000円</t>
    <rPh sb="7" eb="8">
      <t>エン</t>
    </rPh>
    <phoneticPr fontId="2"/>
  </si>
  <si>
    <t>1,000～2,999世帯</t>
    <rPh sb="11" eb="13">
      <t>セタイ</t>
    </rPh>
    <phoneticPr fontId="2"/>
  </si>
  <si>
    <t>3,000～4,999世帯</t>
    <rPh sb="11" eb="13">
      <t>セタイ</t>
    </rPh>
    <phoneticPr fontId="2"/>
  </si>
  <si>
    <t>5,000世帯以上</t>
    <rPh sb="5" eb="7">
      <t>セタイ</t>
    </rPh>
    <rPh sb="7" eb="9">
      <t>イジョウ</t>
    </rPh>
    <phoneticPr fontId="2"/>
  </si>
  <si>
    <t>360,000円</t>
    <rPh sb="7" eb="8">
      <t>エン</t>
    </rPh>
    <phoneticPr fontId="2"/>
  </si>
  <si>
    <t>540,000円</t>
    <rPh sb="3" eb="8">
      <t>０００エン</t>
    </rPh>
    <phoneticPr fontId="2"/>
  </si>
  <si>
    <t>の部分のみ記入してください。</t>
    <rPh sb="1" eb="3">
      <t>ブブン</t>
    </rPh>
    <rPh sb="5" eb="7">
      <t>キニュウ</t>
    </rPh>
    <phoneticPr fontId="2"/>
  </si>
  <si>
    <t>合計申請額</t>
    <rPh sb="0" eb="2">
      <t>ゴウケイ</t>
    </rPh>
    <rPh sb="2" eb="4">
      <t>シンセイ</t>
    </rPh>
    <rPh sb="4" eb="5">
      <t>ガク</t>
    </rPh>
    <phoneticPr fontId="2"/>
  </si>
  <si>
    <t>　　地域活動推進及び自主防災・防犯活動</t>
    <phoneticPr fontId="2"/>
  </si>
  <si>
    <t>※</t>
    <phoneticPr fontId="2"/>
  </si>
  <si>
    <t>●申請区分（申請する□に✔を入れてください。）</t>
    <rPh sb="1" eb="3">
      <t>シンセイ</t>
    </rPh>
    <rPh sb="3" eb="5">
      <t>クブン</t>
    </rPh>
    <rPh sb="6" eb="8">
      <t>シンセイ</t>
    </rPh>
    <rPh sb="14" eb="15">
      <t>イ</t>
    </rPh>
    <phoneticPr fontId="2"/>
  </si>
  <si>
    <t>区域内世帯数</t>
    <rPh sb="0" eb="3">
      <t>クイキナイ</t>
    </rPh>
    <rPh sb="3" eb="5">
      <t>セタイ</t>
    </rPh>
    <rPh sb="5" eb="6">
      <t>スウ</t>
    </rPh>
    <phoneticPr fontId="2"/>
  </si>
  <si>
    <t>地域づくり一括交付金交付額算出シート（交付申請額の算出にご使用ください）</t>
    <rPh sb="0" eb="2">
      <t>チイキ</t>
    </rPh>
    <rPh sb="5" eb="7">
      <t>イッカツ</t>
    </rPh>
    <rPh sb="7" eb="10">
      <t>コウフキン</t>
    </rPh>
    <rPh sb="10" eb="12">
      <t>コウフ</t>
    </rPh>
    <rPh sb="12" eb="13">
      <t>ガク</t>
    </rPh>
    <rPh sb="13" eb="15">
      <t>サンシュツ</t>
    </rPh>
    <rPh sb="19" eb="21">
      <t>コウフ</t>
    </rPh>
    <rPh sb="21" eb="23">
      <t>シンセイ</t>
    </rPh>
    <rPh sb="23" eb="24">
      <t>ガク</t>
    </rPh>
    <rPh sb="25" eb="27">
      <t>サンシュツ</t>
    </rPh>
    <rPh sb="29" eb="31">
      <t>シヨウ</t>
    </rPh>
    <phoneticPr fontId="2"/>
  </si>
  <si>
    <t>１．協議会の運営及び自主的、自立的まちづくり</t>
    <phoneticPr fontId="2"/>
  </si>
  <si>
    <t>　　ア．区域内人口に応じた額</t>
    <rPh sb="4" eb="7">
      <t>クイキナイ</t>
    </rPh>
    <rPh sb="7" eb="9">
      <t>ジンコウ</t>
    </rPh>
    <rPh sb="10" eb="11">
      <t>オウ</t>
    </rPh>
    <rPh sb="13" eb="14">
      <t>ガク</t>
    </rPh>
    <phoneticPr fontId="2"/>
  </si>
  <si>
    <t>３．自主防災・防犯活動</t>
    <rPh sb="2" eb="4">
      <t>ジシュ</t>
    </rPh>
    <rPh sb="4" eb="6">
      <t>ボウサイ</t>
    </rPh>
    <rPh sb="7" eb="9">
      <t>ボウハン</t>
    </rPh>
    <rPh sb="9" eb="11">
      <t>カツドウ</t>
    </rPh>
    <phoneticPr fontId="2"/>
  </si>
  <si>
    <t>（１）区域内世帯数に応じた額</t>
    <rPh sb="3" eb="6">
      <t>クイキナイ</t>
    </rPh>
    <rPh sb="6" eb="9">
      <t>セタイスウ</t>
    </rPh>
    <rPh sb="10" eb="11">
      <t>オウ</t>
    </rPh>
    <rPh sb="13" eb="14">
      <t>ガク</t>
    </rPh>
    <phoneticPr fontId="2"/>
  </si>
  <si>
    <t>（３）別表（第４条関係）地区内災害対策支援活動の実施に基づく加算（50,000円）</t>
    <rPh sb="39" eb="40">
      <t>エン</t>
    </rPh>
    <phoneticPr fontId="2"/>
  </si>
  <si>
    <t>（２）別表（第４条関係）指定避難所開設・運営委任に基づく加算</t>
    <rPh sb="3" eb="5">
      <t>ベッピョウ</t>
    </rPh>
    <rPh sb="12" eb="17">
      <t>シテイヒナンショ</t>
    </rPh>
    <rPh sb="17" eb="19">
      <t>カイセツ</t>
    </rPh>
    <rPh sb="20" eb="22">
      <t>ウンエイ</t>
    </rPh>
    <rPh sb="22" eb="24">
      <t>イニン</t>
    </rPh>
    <rPh sb="25" eb="26">
      <t>モト</t>
    </rPh>
    <rPh sb="28" eb="30">
      <t>カサン</t>
    </rPh>
    <phoneticPr fontId="2"/>
  </si>
  <si>
    <t>２．地域活動推進</t>
    <rPh sb="2" eb="4">
      <t>チイキ</t>
    </rPh>
    <rPh sb="4" eb="6">
      <t>カツドウ</t>
    </rPh>
    <rPh sb="6" eb="8">
      <t>スイシン</t>
    </rPh>
    <phoneticPr fontId="2"/>
  </si>
  <si>
    <t>様式第１号別表</t>
    <rPh sb="0" eb="2">
      <t>ヨウシキ</t>
    </rPh>
    <rPh sb="2" eb="3">
      <t>ダイ</t>
    </rPh>
    <rPh sb="4" eb="5">
      <t>ゴウ</t>
    </rPh>
    <rPh sb="5" eb="7">
      <t>ベッピョウ</t>
    </rPh>
    <phoneticPr fontId="2"/>
  </si>
  <si>
    <r>
      <t>□　イ．</t>
    </r>
    <r>
      <rPr>
        <sz val="10"/>
        <color theme="1"/>
        <rFont val="ＭＳ ゴシック"/>
        <family val="3"/>
        <charset val="128"/>
      </rPr>
      <t>事務局の安定的な運営を図るための人員の確保</t>
    </r>
    <rPh sb="4" eb="7">
      <t>ジムキョク</t>
    </rPh>
    <rPh sb="8" eb="11">
      <t>アンテイテキ</t>
    </rPh>
    <rPh sb="12" eb="14">
      <t>ウンエイ</t>
    </rPh>
    <rPh sb="15" eb="16">
      <t>ハカ</t>
    </rPh>
    <rPh sb="20" eb="22">
      <t>ジンイン</t>
    </rPh>
    <rPh sb="23" eb="25">
      <t>カクホ</t>
    </rPh>
    <phoneticPr fontId="2"/>
  </si>
  <si>
    <t>（700,000円）</t>
    <rPh sb="8" eb="9">
      <t>エン</t>
    </rPh>
    <phoneticPr fontId="2"/>
  </si>
  <si>
    <t>円（この数字のみ、手動でご入力ください）</t>
    <rPh sb="0" eb="1">
      <t>エン</t>
    </rPh>
    <rPh sb="4" eb="6">
      <t>スウジ</t>
    </rPh>
    <rPh sb="9" eb="11">
      <t>シュドウ</t>
    </rPh>
    <rPh sb="13" eb="15">
      <t>ニュウリョク</t>
    </rPh>
    <phoneticPr fontId="2"/>
  </si>
  <si>
    <t>　申請する</t>
    <rPh sb="1" eb="3">
      <t>シンセイ</t>
    </rPh>
    <phoneticPr fontId="2"/>
  </si>
  <si>
    <t>地区内全指定避難所を（　一部・　全部）受託する</t>
    <rPh sb="0" eb="3">
      <t>チクナイ</t>
    </rPh>
    <rPh sb="3" eb="4">
      <t>ゼン</t>
    </rPh>
    <rPh sb="4" eb="6">
      <t>シテイ</t>
    </rPh>
    <rPh sb="6" eb="9">
      <t>ヒナンショ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</si>
</sst>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3" fillId="0" borderId="0" xfId="0" applyFont="1"/>
    <xf numFmtId="0" fontId="3" fillId="0" borderId="0" xfId="0" applyFont="1" applyBorder="1"/>
    <xf numFmtId="38" fontId="3" fillId="3" borderId="0" xfId="1" applyFont="1" applyFill="1" applyAlignment="1"/>
    <xf numFmtId="0" fontId="3" fillId="0" borderId="0" xfId="0" applyFont="1" applyFill="1" applyAlignment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38" fontId="3" fillId="0" borderId="0" xfId="1" applyFont="1" applyAlignment="1"/>
    <xf numFmtId="38" fontId="3" fillId="0" borderId="0" xfId="1" applyFont="1" applyFill="1" applyAlignment="1"/>
    <xf numFmtId="0" fontId="3" fillId="2" borderId="0" xfId="0" applyFont="1" applyFill="1"/>
    <xf numFmtId="0" fontId="3" fillId="0" borderId="2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7" xfId="0" applyFont="1" applyBorder="1"/>
    <xf numFmtId="0" fontId="5" fillId="0" borderId="0" xfId="0" applyFont="1"/>
    <xf numFmtId="0" fontId="6" fillId="0" borderId="0" xfId="0" applyFont="1"/>
    <xf numFmtId="0" fontId="3" fillId="0" borderId="3" xfId="0" applyFont="1" applyBorder="1"/>
    <xf numFmtId="0" fontId="3" fillId="2" borderId="0" xfId="0" applyFont="1" applyFill="1" applyAlignment="1"/>
    <xf numFmtId="0" fontId="3" fillId="0" borderId="0" xfId="0" applyFont="1" applyFill="1" applyBorder="1"/>
    <xf numFmtId="38" fontId="3" fillId="0" borderId="3" xfId="1" applyFont="1" applyFill="1" applyBorder="1" applyAlignment="1">
      <alignment horizontal="center"/>
    </xf>
    <xf numFmtId="0" fontId="3" fillId="0" borderId="3" xfId="0" applyFont="1" applyFill="1" applyBorder="1"/>
    <xf numFmtId="38" fontId="3" fillId="0" borderId="0" xfId="1" applyFont="1" applyFill="1" applyBorder="1" applyAlignment="1"/>
    <xf numFmtId="38" fontId="3" fillId="0" borderId="3" xfId="1" applyFont="1" applyFill="1" applyBorder="1" applyAlignment="1"/>
    <xf numFmtId="38" fontId="3" fillId="0" borderId="0" xfId="1" applyFont="1" applyFill="1" applyAlignment="1">
      <alignment horizontal="center"/>
    </xf>
    <xf numFmtId="38" fontId="7" fillId="3" borderId="6" xfId="0" applyNumberFormat="1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/>
    <xf numFmtId="3" fontId="3" fillId="0" borderId="0" xfId="0" applyNumberFormat="1" applyFont="1" applyFill="1"/>
    <xf numFmtId="0" fontId="9" fillId="0" borderId="0" xfId="0" applyFont="1" applyFill="1"/>
    <xf numFmtId="38" fontId="4" fillId="3" borderId="0" xfId="1" applyFont="1" applyFill="1" applyAlignment="1"/>
    <xf numFmtId="38" fontId="4" fillId="3" borderId="0" xfId="1" applyFont="1" applyFill="1" applyBorder="1" applyAlignment="1">
      <alignment horizontal="right"/>
    </xf>
    <xf numFmtId="0" fontId="4" fillId="2" borderId="0" xfId="0" applyFont="1" applyFill="1"/>
    <xf numFmtId="38" fontId="4" fillId="3" borderId="0" xfId="0" applyNumberFormat="1" applyFont="1" applyFill="1"/>
    <xf numFmtId="0" fontId="3" fillId="2" borderId="0" xfId="0" applyFont="1" applyFill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38" fontId="3" fillId="2" borderId="3" xfId="1" applyFont="1" applyFill="1" applyBorder="1" applyAlignment="1"/>
    <xf numFmtId="38" fontId="4" fillId="3" borderId="0" xfId="0" applyNumberFormat="1" applyFont="1" applyFill="1" applyAlignment="1"/>
    <xf numFmtId="0" fontId="4" fillId="3" borderId="0" xfId="0" applyFont="1" applyFill="1" applyAlignment="1"/>
    <xf numFmtId="0" fontId="3" fillId="0" borderId="1" xfId="0" applyFont="1" applyFill="1" applyBorder="1" applyAlignment="1">
      <alignment horizontal="center"/>
    </xf>
    <xf numFmtId="38" fontId="4" fillId="3" borderId="0" xfId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R$6" lockText="1" noThreeD="1"/>
</file>

<file path=xl/ctrlProps/ctrlProp2.xml><?xml version="1.0" encoding="utf-8"?>
<formControlPr xmlns="http://schemas.microsoft.com/office/spreadsheetml/2009/9/main" objectType="CheckBox" fmlaLink="$R$20" lockText="1" noThreeD="1"/>
</file>

<file path=xl/ctrlProps/ctrlProp3.xml><?xml version="1.0" encoding="utf-8"?>
<formControlPr xmlns="http://schemas.microsoft.com/office/spreadsheetml/2009/9/main" objectType="CheckBox" fmlaLink="$R$17" lockText="1" noThreeD="1"/>
</file>

<file path=xl/ctrlProps/ctrlProp4.xml><?xml version="1.0" encoding="utf-8"?>
<formControlPr xmlns="http://schemas.microsoft.com/office/spreadsheetml/2009/9/main" objectType="CheckBox" fmlaLink="$R$44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38100</xdr:rowOff>
        </xdr:from>
        <xdr:to>
          <xdr:col>1</xdr:col>
          <xdr:colOff>228600</xdr:colOff>
          <xdr:row>6</xdr:row>
          <xdr:rowOff>28575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38100</xdr:rowOff>
        </xdr:from>
        <xdr:to>
          <xdr:col>1</xdr:col>
          <xdr:colOff>295275</xdr:colOff>
          <xdr:row>20</xdr:row>
          <xdr:rowOff>57150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38099</xdr:colOff>
      <xdr:row>4</xdr:row>
      <xdr:rowOff>47625</xdr:rowOff>
    </xdr:from>
    <xdr:to>
      <xdr:col>1</xdr:col>
      <xdr:colOff>19049</xdr:colOff>
      <xdr:row>17</xdr:row>
      <xdr:rowOff>19051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099" y="809625"/>
          <a:ext cx="142875" cy="2419351"/>
        </a:xfrm>
        <a:prstGeom prst="leftBracket">
          <a:avLst/>
        </a:prstGeom>
        <a:solidFill>
          <a:sysClr val="window" lastClr="FFFFFF"/>
        </a:solidFill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18</xdr:row>
      <xdr:rowOff>161925</xdr:rowOff>
    </xdr:from>
    <xdr:to>
      <xdr:col>1</xdr:col>
      <xdr:colOff>19050</xdr:colOff>
      <xdr:row>44</xdr:row>
      <xdr:rowOff>85724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7625" y="3581400"/>
          <a:ext cx="133350" cy="4695824"/>
        </a:xfrm>
        <a:prstGeom prst="leftBracket">
          <a:avLst/>
        </a:prstGeom>
        <a:solidFill>
          <a:sysClr val="window" lastClr="FFFFFF"/>
        </a:solidFill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16</xdr:row>
          <xdr:rowOff>19050</xdr:rowOff>
        </xdr:from>
        <xdr:to>
          <xdr:col>1</xdr:col>
          <xdr:colOff>609600</xdr:colOff>
          <xdr:row>17</xdr:row>
          <xdr:rowOff>47625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42</xdr:row>
          <xdr:rowOff>133350</xdr:rowOff>
        </xdr:from>
        <xdr:to>
          <xdr:col>1</xdr:col>
          <xdr:colOff>676275</xdr:colOff>
          <xdr:row>44</xdr:row>
          <xdr:rowOff>19050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1647825</xdr:colOff>
          <xdr:row>38</xdr:row>
          <xdr:rowOff>152400</xdr:rowOff>
        </xdr:from>
        <xdr:to>
          <xdr:col>2</xdr:col>
          <xdr:colOff>0</xdr:colOff>
          <xdr:row>40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38</xdr:row>
          <xdr:rowOff>142875</xdr:rowOff>
        </xdr:from>
        <xdr:to>
          <xdr:col>2</xdr:col>
          <xdr:colOff>571500</xdr:colOff>
          <xdr:row>40</xdr:row>
          <xdr:rowOff>28575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B5156D4D-B8B3-4D1E-B773-005DB4784E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"/>
  <sheetViews>
    <sheetView tabSelected="1" view="pageBreakPreview" topLeftCell="A28" zoomScaleNormal="100" zoomScaleSheetLayoutView="100" workbookViewId="0">
      <selection activeCell="B39" sqref="B39"/>
    </sheetView>
  </sheetViews>
  <sheetFormatPr defaultRowHeight="13.5"/>
  <cols>
    <col min="1" max="1" width="2.125" style="1" customWidth="1"/>
    <col min="2" max="2" width="24.25" style="1" customWidth="1"/>
    <col min="3" max="3" width="14.125" style="1" customWidth="1"/>
    <col min="4" max="4" width="7.5" style="1" bestFit="1" customWidth="1"/>
    <col min="5" max="5" width="3.375" style="1" bestFit="1" customWidth="1"/>
    <col min="6" max="6" width="3.5" style="1" bestFit="1" customWidth="1"/>
    <col min="7" max="7" width="3.5" style="1" customWidth="1"/>
    <col min="8" max="8" width="10.5" style="1" bestFit="1" customWidth="1"/>
    <col min="9" max="9" width="9" style="1"/>
    <col min="10" max="10" width="5.25" style="1" bestFit="1" customWidth="1"/>
    <col min="11" max="11" width="2.875" style="1" customWidth="1"/>
    <col min="12" max="12" width="2.75" style="1" customWidth="1"/>
    <col min="13" max="13" width="3" style="1" customWidth="1"/>
    <col min="14" max="14" width="3.375" style="1" bestFit="1" customWidth="1"/>
    <col min="15" max="15" width="9" style="1"/>
    <col min="16" max="16" width="5.25" style="1" bestFit="1" customWidth="1"/>
    <col min="17" max="17" width="3.375" style="1" bestFit="1" customWidth="1"/>
    <col min="18" max="18" width="9.375" style="1" customWidth="1"/>
    <col min="19" max="19" width="3.375" style="1" bestFit="1" customWidth="1"/>
    <col min="20" max="16384" width="9" style="1"/>
  </cols>
  <sheetData>
    <row r="1" spans="1:18" ht="18.75" customHeight="1">
      <c r="B1" s="1" t="s">
        <v>42</v>
      </c>
    </row>
    <row r="2" spans="1:18" ht="14.25">
      <c r="B2" s="15" t="s">
        <v>34</v>
      </c>
    </row>
    <row r="4" spans="1:18">
      <c r="A4" s="1" t="s">
        <v>32</v>
      </c>
      <c r="E4" s="7" t="s">
        <v>31</v>
      </c>
      <c r="F4" s="10"/>
      <c r="G4" s="1" t="s">
        <v>28</v>
      </c>
    </row>
    <row r="5" spans="1:18" ht="17.25" customHeight="1">
      <c r="B5" s="5" t="s">
        <v>35</v>
      </c>
      <c r="C5" s="5"/>
      <c r="D5" s="5"/>
    </row>
    <row r="6" spans="1:18" ht="18.75" customHeight="1">
      <c r="B6" s="18" t="s">
        <v>36</v>
      </c>
      <c r="C6" s="18"/>
      <c r="D6" s="18"/>
      <c r="E6" s="4"/>
      <c r="F6" s="47" t="str">
        <f>IF(R6=TRUE,IF(F8&gt;=15001,600000,IF(F8&gt;=10001,550000,IF(F8&gt;=5001,500000,IF(F8&gt;=2001,450000,IF(F8&gt;=1,400000,0))))),"")</f>
        <v/>
      </c>
      <c r="G6" s="47"/>
      <c r="H6" s="47"/>
      <c r="I6" s="1" t="s">
        <v>3</v>
      </c>
      <c r="K6" s="2"/>
      <c r="L6" s="2"/>
      <c r="M6" s="2"/>
      <c r="N6" s="2"/>
      <c r="O6" s="2"/>
      <c r="R6" s="1" t="b">
        <v>0</v>
      </c>
    </row>
    <row r="7" spans="1:18" s="5" customFormat="1">
      <c r="B7" s="4"/>
      <c r="C7" s="4"/>
      <c r="D7" s="4"/>
      <c r="E7" s="4"/>
      <c r="F7" s="9"/>
      <c r="G7" s="9"/>
      <c r="H7" s="9"/>
      <c r="K7" s="19"/>
      <c r="L7" s="19"/>
      <c r="M7" s="19"/>
      <c r="N7" s="19"/>
      <c r="O7" s="19"/>
    </row>
    <row r="8" spans="1:18" ht="18.75" customHeight="1">
      <c r="C8" s="11" t="s">
        <v>18</v>
      </c>
      <c r="D8" s="17"/>
      <c r="E8" s="23"/>
      <c r="F8" s="43"/>
      <c r="G8" s="43"/>
      <c r="H8" s="43"/>
      <c r="I8" s="12" t="s">
        <v>20</v>
      </c>
    </row>
    <row r="9" spans="1:18">
      <c r="C9" s="21"/>
      <c r="D9" s="20"/>
      <c r="E9" s="20"/>
      <c r="F9" s="20"/>
      <c r="G9" s="20"/>
      <c r="H9" s="21"/>
      <c r="I9" s="21"/>
    </row>
    <row r="10" spans="1:18" s="5" customFormat="1">
      <c r="B10" s="6" t="s">
        <v>6</v>
      </c>
      <c r="C10" s="46" t="s">
        <v>18</v>
      </c>
      <c r="D10" s="46"/>
      <c r="E10" s="46"/>
      <c r="F10" s="46"/>
      <c r="G10" s="46" t="s">
        <v>17</v>
      </c>
      <c r="H10" s="46"/>
      <c r="I10" s="46"/>
    </row>
    <row r="11" spans="1:18" s="5" customFormat="1">
      <c r="C11" s="38" t="s">
        <v>7</v>
      </c>
      <c r="D11" s="38"/>
      <c r="E11" s="38"/>
      <c r="F11" s="38"/>
      <c r="G11" s="39" t="s">
        <v>12</v>
      </c>
      <c r="H11" s="39"/>
      <c r="I11" s="39"/>
    </row>
    <row r="12" spans="1:18" s="5" customFormat="1">
      <c r="C12" s="38" t="s">
        <v>8</v>
      </c>
      <c r="D12" s="38"/>
      <c r="E12" s="38"/>
      <c r="F12" s="38"/>
      <c r="G12" s="39" t="s">
        <v>13</v>
      </c>
      <c r="H12" s="39"/>
      <c r="I12" s="39"/>
    </row>
    <row r="13" spans="1:18" s="5" customFormat="1">
      <c r="C13" s="38" t="s">
        <v>9</v>
      </c>
      <c r="D13" s="38"/>
      <c r="E13" s="38"/>
      <c r="F13" s="38"/>
      <c r="G13" s="39" t="s">
        <v>14</v>
      </c>
      <c r="H13" s="39"/>
      <c r="I13" s="39"/>
    </row>
    <row r="14" spans="1:18" s="5" customFormat="1">
      <c r="C14" s="38" t="s">
        <v>10</v>
      </c>
      <c r="D14" s="38"/>
      <c r="E14" s="38"/>
      <c r="F14" s="38"/>
      <c r="G14" s="39" t="s">
        <v>15</v>
      </c>
      <c r="H14" s="39"/>
      <c r="I14" s="39"/>
    </row>
    <row r="15" spans="1:18">
      <c r="C15" s="38" t="s">
        <v>11</v>
      </c>
      <c r="D15" s="38"/>
      <c r="E15" s="38"/>
      <c r="F15" s="38"/>
      <c r="G15" s="39" t="s">
        <v>16</v>
      </c>
      <c r="H15" s="39"/>
      <c r="I15" s="39"/>
    </row>
    <row r="16" spans="1:18">
      <c r="C16" s="26"/>
      <c r="D16" s="26"/>
      <c r="E16" s="26"/>
      <c r="F16" s="26"/>
      <c r="G16" s="27"/>
      <c r="H16" s="27"/>
      <c r="I16" s="27"/>
    </row>
    <row r="17" spans="2:18" ht="16.5" customHeight="1">
      <c r="B17" s="29" t="s">
        <v>43</v>
      </c>
      <c r="C17" s="30"/>
      <c r="D17" s="30"/>
      <c r="E17" s="26"/>
      <c r="F17" s="28"/>
      <c r="G17" s="28"/>
      <c r="H17" s="34">
        <f>IF(R17=TRUE,700000,)</f>
        <v>0</v>
      </c>
      <c r="I17" s="1" t="s">
        <v>3</v>
      </c>
      <c r="R17" s="1" t="b">
        <v>0</v>
      </c>
    </row>
    <row r="18" spans="2:18" ht="16.5" customHeight="1">
      <c r="C18" s="26"/>
      <c r="D18" s="7" t="s">
        <v>44</v>
      </c>
      <c r="E18" s="26"/>
    </row>
    <row r="19" spans="2:18" s="5" customFormat="1">
      <c r="B19" s="4"/>
      <c r="C19" s="4"/>
      <c r="D19" s="4"/>
      <c r="E19" s="4"/>
      <c r="F19" s="9"/>
      <c r="G19" s="9"/>
      <c r="H19" s="9"/>
      <c r="K19" s="19"/>
      <c r="L19" s="19"/>
      <c r="M19" s="19"/>
      <c r="N19" s="19"/>
      <c r="O19" s="19"/>
    </row>
    <row r="20" spans="2:18" ht="18.75" customHeight="1">
      <c r="B20" s="18" t="s">
        <v>30</v>
      </c>
      <c r="C20" s="18"/>
      <c r="D20" s="18"/>
      <c r="E20" s="4"/>
      <c r="F20" s="44">
        <f>IFERROR(C24+C28,"")</f>
        <v>0</v>
      </c>
      <c r="G20" s="45"/>
      <c r="H20" s="45"/>
      <c r="I20" s="2" t="s">
        <v>3</v>
      </c>
      <c r="J20" s="2"/>
      <c r="K20" s="2"/>
      <c r="L20" s="2"/>
      <c r="M20" s="2"/>
      <c r="N20" s="2"/>
      <c r="O20" s="2"/>
      <c r="R20" s="1" t="b">
        <v>0</v>
      </c>
    </row>
    <row r="21" spans="2:18" s="5" customFormat="1">
      <c r="B21" s="4"/>
      <c r="C21" s="4"/>
      <c r="D21" s="4"/>
      <c r="E21" s="4"/>
      <c r="G21" s="19"/>
      <c r="H21" s="19"/>
      <c r="I21" s="19"/>
      <c r="J21" s="19"/>
      <c r="K21" s="19"/>
      <c r="L21" s="19"/>
      <c r="M21" s="19"/>
      <c r="N21" s="19"/>
      <c r="O21" s="19"/>
    </row>
    <row r="22" spans="2:18" ht="18.75" customHeight="1">
      <c r="C22" s="11" t="s">
        <v>19</v>
      </c>
      <c r="D22" s="17"/>
      <c r="E22" s="17"/>
      <c r="F22" s="43"/>
      <c r="G22" s="43"/>
      <c r="H22" s="43"/>
      <c r="I22" s="12" t="s">
        <v>2</v>
      </c>
    </row>
    <row r="23" spans="2:18">
      <c r="C23" s="2"/>
      <c r="D23" s="2"/>
      <c r="E23" s="22"/>
      <c r="F23" s="22"/>
      <c r="G23" s="22"/>
      <c r="H23" s="2"/>
      <c r="I23" s="2"/>
    </row>
    <row r="24" spans="2:18" ht="18.75" customHeight="1">
      <c r="B24" s="5" t="s">
        <v>41</v>
      </c>
      <c r="C24" s="33">
        <f>IF(R20=TRUE,C26+F26*I26,0)</f>
        <v>0</v>
      </c>
      <c r="D24" s="1" t="s">
        <v>3</v>
      </c>
    </row>
    <row r="25" spans="2:18" s="5" customFormat="1">
      <c r="C25" s="9"/>
      <c r="I25" s="16" t="s">
        <v>33</v>
      </c>
      <c r="J25" s="1"/>
      <c r="K25" s="1"/>
      <c r="L25" s="1"/>
      <c r="M25" s="1"/>
      <c r="N25" s="1"/>
      <c r="O25" s="1"/>
    </row>
    <row r="26" spans="2:18" ht="18.75" customHeight="1">
      <c r="B26" s="6" t="s">
        <v>5</v>
      </c>
      <c r="C26" s="8">
        <v>250000</v>
      </c>
      <c r="D26" s="8" t="s">
        <v>3</v>
      </c>
      <c r="E26" s="1" t="s">
        <v>0</v>
      </c>
      <c r="F26" s="1">
        <v>50</v>
      </c>
      <c r="G26" s="1" t="s">
        <v>3</v>
      </c>
      <c r="H26" s="1" t="s">
        <v>1</v>
      </c>
      <c r="I26" s="3">
        <f>F22</f>
        <v>0</v>
      </c>
      <c r="J26" s="1" t="s">
        <v>2</v>
      </c>
    </row>
    <row r="27" spans="2:18" s="5" customFormat="1">
      <c r="B27" s="6"/>
      <c r="C27" s="9"/>
      <c r="D27" s="9"/>
      <c r="I27" s="9"/>
      <c r="O27" s="9"/>
      <c r="P27" s="9"/>
    </row>
    <row r="28" spans="2:18" ht="18.75" customHeight="1">
      <c r="B28" s="32" t="s">
        <v>37</v>
      </c>
      <c r="C28" s="36">
        <f>C31+C41+C44</f>
        <v>0</v>
      </c>
      <c r="D28" s="1" t="s">
        <v>3</v>
      </c>
    </row>
    <row r="29" spans="2:18">
      <c r="C29" s="24"/>
    </row>
    <row r="30" spans="2:18">
      <c r="B30" s="5" t="s">
        <v>38</v>
      </c>
      <c r="C30" s="5"/>
    </row>
    <row r="31" spans="2:18" ht="14.25">
      <c r="C31" s="33">
        <f>IF(R20=TRUE,IF(F22&gt;=5000,540000,IF(F22&gt;=3000,450000,IF(F22&gt;=1000,360000,IF(F22&gt;=1,270000,0)))),0)</f>
        <v>0</v>
      </c>
      <c r="D31" s="1" t="s">
        <v>3</v>
      </c>
    </row>
    <row r="32" spans="2:18" ht="12" customHeight="1"/>
    <row r="33" spans="2:18">
      <c r="C33" s="40" t="s">
        <v>4</v>
      </c>
      <c r="D33" s="41"/>
      <c r="E33" s="41"/>
      <c r="F33" s="42"/>
      <c r="G33" s="40" t="s">
        <v>17</v>
      </c>
      <c r="H33" s="41"/>
      <c r="I33" s="42"/>
    </row>
    <row r="34" spans="2:18">
      <c r="C34" s="38" t="s">
        <v>21</v>
      </c>
      <c r="D34" s="38"/>
      <c r="E34" s="38"/>
      <c r="F34" s="38"/>
      <c r="G34" s="39" t="s">
        <v>22</v>
      </c>
      <c r="H34" s="39"/>
      <c r="I34" s="39"/>
    </row>
    <row r="35" spans="2:18">
      <c r="C35" s="38" t="s">
        <v>23</v>
      </c>
      <c r="D35" s="38"/>
      <c r="E35" s="38"/>
      <c r="F35" s="38"/>
      <c r="G35" s="39" t="s">
        <v>26</v>
      </c>
      <c r="H35" s="39"/>
      <c r="I35" s="39"/>
    </row>
    <row r="36" spans="2:18">
      <c r="C36" s="38" t="s">
        <v>24</v>
      </c>
      <c r="D36" s="38"/>
      <c r="E36" s="38"/>
      <c r="F36" s="38"/>
      <c r="G36" s="39" t="s">
        <v>13</v>
      </c>
      <c r="H36" s="39"/>
      <c r="I36" s="39"/>
    </row>
    <row r="37" spans="2:18">
      <c r="C37" s="38" t="s">
        <v>25</v>
      </c>
      <c r="D37" s="38"/>
      <c r="E37" s="38"/>
      <c r="F37" s="38"/>
      <c r="G37" s="39" t="s">
        <v>27</v>
      </c>
      <c r="H37" s="39"/>
      <c r="I37" s="39"/>
    </row>
    <row r="39" spans="2:18">
      <c r="B39" s="5" t="s">
        <v>40</v>
      </c>
      <c r="C39" s="5"/>
      <c r="D39" s="5"/>
      <c r="E39" s="5"/>
      <c r="F39" s="5"/>
      <c r="G39" s="5"/>
      <c r="H39" s="5"/>
      <c r="I39" s="5"/>
    </row>
    <row r="40" spans="2:18" ht="14.25" customHeight="1">
      <c r="B40" s="37" t="s">
        <v>47</v>
      </c>
      <c r="C40" s="37"/>
      <c r="D40" s="37"/>
    </row>
    <row r="41" spans="2:18" ht="14.25">
      <c r="C41" s="35"/>
      <c r="D41" s="1" t="s">
        <v>45</v>
      </c>
    </row>
    <row r="43" spans="2:18">
      <c r="B43" s="5" t="s">
        <v>39</v>
      </c>
      <c r="C43" s="5"/>
      <c r="D43" s="31"/>
      <c r="E43" s="5"/>
      <c r="F43" s="5"/>
      <c r="G43" s="5"/>
      <c r="H43" s="5"/>
      <c r="I43" s="5"/>
      <c r="J43" s="5"/>
      <c r="K43" s="5"/>
      <c r="L43" s="5"/>
    </row>
    <row r="44" spans="2:18" ht="14.25">
      <c r="B44" s="10" t="s">
        <v>46</v>
      </c>
      <c r="C44" s="33">
        <f>IF(R44=TRUE,50000,)</f>
        <v>0</v>
      </c>
      <c r="D44" s="1" t="s">
        <v>3</v>
      </c>
      <c r="R44" s="1" t="b">
        <v>0</v>
      </c>
    </row>
    <row r="45" spans="2:18" ht="14.25" thickBot="1"/>
    <row r="46" spans="2:18" ht="18" thickBot="1">
      <c r="B46" s="13" t="s">
        <v>29</v>
      </c>
      <c r="C46" s="25" t="e">
        <f>F6+H17+C24+C28</f>
        <v>#VALUE!</v>
      </c>
      <c r="D46" s="14" t="s">
        <v>3</v>
      </c>
    </row>
  </sheetData>
  <mergeCells count="27">
    <mergeCell ref="C10:F10"/>
    <mergeCell ref="G10:I10"/>
    <mergeCell ref="C11:F11"/>
    <mergeCell ref="G11:I11"/>
    <mergeCell ref="F6:H6"/>
    <mergeCell ref="F8:H8"/>
    <mergeCell ref="C12:F12"/>
    <mergeCell ref="G12:I12"/>
    <mergeCell ref="C13:F13"/>
    <mergeCell ref="G13:I13"/>
    <mergeCell ref="C14:F14"/>
    <mergeCell ref="G14:I14"/>
    <mergeCell ref="C15:F15"/>
    <mergeCell ref="G15:I15"/>
    <mergeCell ref="C33:F33"/>
    <mergeCell ref="G33:I33"/>
    <mergeCell ref="C34:F34"/>
    <mergeCell ref="G34:I34"/>
    <mergeCell ref="F22:H22"/>
    <mergeCell ref="F20:H20"/>
    <mergeCell ref="B40:D40"/>
    <mergeCell ref="C35:F35"/>
    <mergeCell ref="G35:I35"/>
    <mergeCell ref="C36:F36"/>
    <mergeCell ref="G36:I36"/>
    <mergeCell ref="C37:F37"/>
    <mergeCell ref="G37:I37"/>
  </mergeCells>
  <phoneticPr fontId="2"/>
  <pageMargins left="0.7" right="0.7" top="0.75" bottom="0.75" header="0.3" footer="0.3"/>
  <pageSetup paperSize="9" scale="96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38100</xdr:rowOff>
                  </from>
                  <to>
                    <xdr:col>1</xdr:col>
                    <xdr:colOff>228600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38100</xdr:rowOff>
                  </from>
                  <to>
                    <xdr:col>1</xdr:col>
                    <xdr:colOff>295275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0</xdr:col>
                    <xdr:colOff>152400</xdr:colOff>
                    <xdr:row>16</xdr:row>
                    <xdr:rowOff>19050</xdr:rowOff>
                  </from>
                  <to>
                    <xdr:col>1</xdr:col>
                    <xdr:colOff>609600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7" name="Check Box 17">
              <controlPr defaultSize="0" autoFill="0" autoLine="0" autoPict="0">
                <anchor moveWithCells="1">
                  <from>
                    <xdr:col>0</xdr:col>
                    <xdr:colOff>152400</xdr:colOff>
                    <xdr:row>42</xdr:row>
                    <xdr:rowOff>133350</xdr:rowOff>
                  </from>
                  <to>
                    <xdr:col>1</xdr:col>
                    <xdr:colOff>676275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8" name="Check Box 29">
              <controlPr defaultSize="0" autoFill="0" autoLine="0" autoPict="0">
                <anchor moveWithCells="1">
                  <from>
                    <xdr:col>1</xdr:col>
                    <xdr:colOff>1647825</xdr:colOff>
                    <xdr:row>38</xdr:row>
                    <xdr:rowOff>152400</xdr:rowOff>
                  </from>
                  <to>
                    <xdr:col>2</xdr:col>
                    <xdr:colOff>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9" name="Check Box 30">
              <controlPr defaultSize="0" autoFill="0" autoLine="0" autoPict="0">
                <anchor moveWithCells="1">
                  <from>
                    <xdr:col>2</xdr:col>
                    <xdr:colOff>371475</xdr:colOff>
                    <xdr:row>38</xdr:row>
                    <xdr:rowOff>142875</xdr:rowOff>
                  </from>
                  <to>
                    <xdr:col>2</xdr:col>
                    <xdr:colOff>571500</xdr:colOff>
                    <xdr:row>40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算出シート(2)入力用</vt:lpstr>
      <vt:lpstr>'算出シート(2)入力用'!Print_Area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2025-05-12T04:04:20Z</dcterms:modified>
</cp:coreProperties>
</file>