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js-fil001.nara.local\共有\300200障がい福祉課\療育係\28　　地域生活支援事業\11 てびき\事業所向け請求様式・マニュアル\"/>
    </mc:Choice>
  </mc:AlternateContent>
  <xr:revisionPtr revIDLastSave="0" documentId="13_ncr:1_{7ED8F833-D0D9-4A72-84B0-06A8FCB2F2C6}" xr6:coauthVersionLast="47" xr6:coauthVersionMax="47" xr10:uidLastSave="{00000000-0000-0000-0000-000000000000}"/>
  <workbookProtection workbookAlgorithmName="SHA-512" workbookHashValue="JFBlUoraFrrgOe1eOTpnB5NriUN2e/djLAbs98h1sF+wlEQTsetHSulstJYiZtD+nJjzUTXdWEkW77lOrp6qSg==" workbookSaltValue="6lD9J7jLMorlnjo7A9C/eg==" workbookSpinCount="100000" lockStructure="1"/>
  <bookViews>
    <workbookView xWindow="-120" yWindow="-120" windowWidth="20730" windowHeight="11160" xr2:uid="{00000000-000D-0000-FFFF-FFFF00000000}"/>
  </bookViews>
  <sheets>
    <sheet name="提出先" sheetId="104" r:id="rId1"/>
    <sheet name="事業所情報" sheetId="10" r:id="rId2"/>
    <sheet name="利用者情報" sheetId="8" r:id="rId3"/>
    <sheet name="請求書" sheetId="11" r:id="rId4"/>
    <sheet name="明細書" sheetId="36" r:id="rId5"/>
    <sheet name="例" sheetId="43" r:id="rId6"/>
    <sheet name="1" sheetId="74" r:id="rId7"/>
    <sheet name="2" sheetId="135" r:id="rId8"/>
    <sheet name="3" sheetId="136" r:id="rId9"/>
    <sheet name="4" sheetId="137" r:id="rId10"/>
    <sheet name="5" sheetId="138" r:id="rId11"/>
    <sheet name="6" sheetId="139" r:id="rId12"/>
    <sheet name="7" sheetId="140" r:id="rId13"/>
    <sheet name="8" sheetId="141" r:id="rId14"/>
    <sheet name="9" sheetId="142" r:id="rId15"/>
    <sheet name="10" sheetId="143" r:id="rId16"/>
    <sheet name="11" sheetId="144" r:id="rId17"/>
    <sheet name="12" sheetId="145" r:id="rId18"/>
    <sheet name="13" sheetId="146" r:id="rId19"/>
    <sheet name="14" sheetId="147" r:id="rId20"/>
    <sheet name="15" sheetId="148" r:id="rId21"/>
    <sheet name="16" sheetId="149" r:id="rId22"/>
    <sheet name="17" sheetId="150" r:id="rId23"/>
    <sheet name="18" sheetId="151" r:id="rId24"/>
    <sheet name="19" sheetId="152" r:id="rId25"/>
    <sheet name="20" sheetId="153" r:id="rId26"/>
    <sheet name="21" sheetId="154" r:id="rId27"/>
    <sheet name="22" sheetId="155" r:id="rId28"/>
    <sheet name="23" sheetId="156" r:id="rId29"/>
    <sheet name="24" sheetId="157" r:id="rId30"/>
    <sheet name="25" sheetId="158" r:id="rId31"/>
    <sheet name="26" sheetId="159" r:id="rId32"/>
    <sheet name="27" sheetId="160" r:id="rId33"/>
    <sheet name="28" sheetId="161" r:id="rId34"/>
    <sheet name="29" sheetId="162" r:id="rId35"/>
    <sheet name="30" sheetId="163" r:id="rId36"/>
    <sheet name="明細元" sheetId="20" state="hidden" r:id="rId37"/>
    <sheet name="サービス費" sheetId="13" state="hidden" r:id="rId38"/>
  </sheets>
  <definedNames>
    <definedName name="_xlnm._FilterDatabase" localSheetId="2" hidden="1">利用者情報!$A$6:$V$6</definedName>
    <definedName name="_xlnm.Print_Area" localSheetId="6">'1'!$A$1:$AS$66</definedName>
    <definedName name="_xlnm.Print_Area" localSheetId="15">'10'!$A$1:$AS$66</definedName>
    <definedName name="_xlnm.Print_Area" localSheetId="16">'11'!$A$1:$AS$66</definedName>
    <definedName name="_xlnm.Print_Area" localSheetId="17">'12'!$A$1:$AS$66</definedName>
    <definedName name="_xlnm.Print_Area" localSheetId="18">'13'!$A$1:$AS$66</definedName>
    <definedName name="_xlnm.Print_Area" localSheetId="19">'14'!$A$1:$AS$66</definedName>
    <definedName name="_xlnm.Print_Area" localSheetId="20">'15'!$A$1:$AS$66</definedName>
    <definedName name="_xlnm.Print_Area" localSheetId="21">'16'!$A$1:$AS$66</definedName>
    <definedName name="_xlnm.Print_Area" localSheetId="22">'17'!$A$1:$AS$66</definedName>
    <definedName name="_xlnm.Print_Area" localSheetId="23">'18'!$A$1:$AS$66</definedName>
    <definedName name="_xlnm.Print_Area" localSheetId="24">'19'!$A$1:$AS$66</definedName>
    <definedName name="_xlnm.Print_Area" localSheetId="7">'2'!$A$1:$AS$66</definedName>
    <definedName name="_xlnm.Print_Area" localSheetId="25">'20'!$A$1:$AS$66</definedName>
    <definedName name="_xlnm.Print_Area" localSheetId="26">'21'!$A$1:$AS$66</definedName>
    <definedName name="_xlnm.Print_Area" localSheetId="27">'22'!$A$1:$AS$66</definedName>
    <definedName name="_xlnm.Print_Area" localSheetId="28">'23'!$A$1:$AS$66</definedName>
    <definedName name="_xlnm.Print_Area" localSheetId="29">'24'!$A$1:$AS$66</definedName>
    <definedName name="_xlnm.Print_Area" localSheetId="30">'25'!$A$1:$AS$66</definedName>
    <definedName name="_xlnm.Print_Area" localSheetId="31">'26'!$A$1:$AS$66</definedName>
    <definedName name="_xlnm.Print_Area" localSheetId="32">'27'!$A$1:$AS$66</definedName>
    <definedName name="_xlnm.Print_Area" localSheetId="33">'28'!$A$1:$AS$66</definedName>
    <definedName name="_xlnm.Print_Area" localSheetId="34">'29'!$A$1:$AS$66</definedName>
    <definedName name="_xlnm.Print_Area" localSheetId="8">'3'!$A$1:$AS$66</definedName>
    <definedName name="_xlnm.Print_Area" localSheetId="35">'30'!$A$1:$AS$66</definedName>
    <definedName name="_xlnm.Print_Area" localSheetId="9">'4'!$A$1:$AS$66</definedName>
    <definedName name="_xlnm.Print_Area" localSheetId="10">'5'!$A$1:$AS$66</definedName>
    <definedName name="_xlnm.Print_Area" localSheetId="11">'6'!$A$1:$AS$66</definedName>
    <definedName name="_xlnm.Print_Area" localSheetId="12">'7'!$A$1:$AS$66</definedName>
    <definedName name="_xlnm.Print_Area" localSheetId="13">'8'!$A$1:$AS$66</definedName>
    <definedName name="_xlnm.Print_Area" localSheetId="14">'9'!$A$1:$AS$66</definedName>
    <definedName name="_xlnm.Print_Area" localSheetId="1">事業所情報!$A$1:$B$12</definedName>
    <definedName name="_xlnm.Print_Area" localSheetId="3">請求書!$A$1:$AM$56</definedName>
    <definedName name="_xlnm.Print_Area" localSheetId="0">提出先!$A$1:$E$16</definedName>
    <definedName name="_xlnm.Print_Area" localSheetId="4">明細書!$A$1:$AM$63</definedName>
    <definedName name="_xlnm.Print_Area" localSheetId="2">利用者情報!$A$1:$X$37</definedName>
    <definedName name="_xlnm.Print_Area" localSheetId="5">例!$A$1:$AZ$33</definedName>
    <definedName name="_xlnm.Print_Titles" localSheetId="4">明細書!$8:$13</definedName>
    <definedName name="_xlnm.Print_Titles" localSheetId="2">利用者情報!$5:$6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64" i="163" l="1"/>
  <c r="BA64" i="163"/>
  <c r="AX64" i="163"/>
  <c r="AW64" i="163"/>
  <c r="N64" i="163"/>
  <c r="Q64" i="163" s="1"/>
  <c r="AY64" i="163" s="1"/>
  <c r="AZ64" i="163" s="1"/>
  <c r="D64" i="163"/>
  <c r="BA63" i="163"/>
  <c r="BB63" i="163" s="1"/>
  <c r="AX63" i="163"/>
  <c r="AW63" i="163"/>
  <c r="Q63" i="163"/>
  <c r="AY63" i="163" s="1"/>
  <c r="AZ63" i="163" s="1"/>
  <c r="N63" i="163"/>
  <c r="D63" i="163"/>
  <c r="BB62" i="163"/>
  <c r="BA62" i="163"/>
  <c r="AX62" i="163"/>
  <c r="AW62" i="163"/>
  <c r="N62" i="163"/>
  <c r="Q62" i="163" s="1"/>
  <c r="AY62" i="163" s="1"/>
  <c r="AZ62" i="163" s="1"/>
  <c r="D62" i="163"/>
  <c r="BA61" i="163"/>
  <c r="BB61" i="163" s="1"/>
  <c r="AX61" i="163"/>
  <c r="AW61" i="163"/>
  <c r="N61" i="163"/>
  <c r="Q61" i="163" s="1"/>
  <c r="AY61" i="163" s="1"/>
  <c r="AZ61" i="163" s="1"/>
  <c r="D61" i="163"/>
  <c r="BA60" i="163"/>
  <c r="BB60" i="163" s="1"/>
  <c r="AX60" i="163"/>
  <c r="AW60" i="163"/>
  <c r="Q60" i="163"/>
  <c r="AY60" i="163" s="1"/>
  <c r="AZ60" i="163" s="1"/>
  <c r="N60" i="163"/>
  <c r="D60" i="163"/>
  <c r="BA59" i="163"/>
  <c r="BB59" i="163" s="1"/>
  <c r="AX59" i="163"/>
  <c r="AW59" i="163"/>
  <c r="Q59" i="163"/>
  <c r="AY59" i="163" s="1"/>
  <c r="AZ59" i="163" s="1"/>
  <c r="N59" i="163"/>
  <c r="D59" i="163"/>
  <c r="BA58" i="163"/>
  <c r="BB58" i="163" s="1"/>
  <c r="AX58" i="163"/>
  <c r="AW58" i="163"/>
  <c r="N58" i="163"/>
  <c r="Q58" i="163" s="1"/>
  <c r="AY58" i="163" s="1"/>
  <c r="AZ58" i="163" s="1"/>
  <c r="D58" i="163"/>
  <c r="BA57" i="163"/>
  <c r="BB57" i="163" s="1"/>
  <c r="AX57" i="163"/>
  <c r="AW57" i="163"/>
  <c r="Q57" i="163"/>
  <c r="AY57" i="163" s="1"/>
  <c r="AZ57" i="163" s="1"/>
  <c r="N57" i="163"/>
  <c r="D57" i="163"/>
  <c r="BB56" i="163"/>
  <c r="BA56" i="163"/>
  <c r="AX56" i="163"/>
  <c r="AW56" i="163"/>
  <c r="N56" i="163"/>
  <c r="Q56" i="163" s="1"/>
  <c r="AY56" i="163" s="1"/>
  <c r="AZ56" i="163" s="1"/>
  <c r="D56" i="163"/>
  <c r="BA55" i="163"/>
  <c r="BB55" i="163" s="1"/>
  <c r="AX55" i="163"/>
  <c r="AW55" i="163"/>
  <c r="Q55" i="163"/>
  <c r="AY55" i="163" s="1"/>
  <c r="AZ55" i="163" s="1"/>
  <c r="N55" i="163"/>
  <c r="D55" i="163"/>
  <c r="BA54" i="163"/>
  <c r="BB54" i="163" s="1"/>
  <c r="AX54" i="163"/>
  <c r="AW54" i="163"/>
  <c r="N54" i="163"/>
  <c r="Q54" i="163" s="1"/>
  <c r="AY54" i="163" s="1"/>
  <c r="AZ54" i="163" s="1"/>
  <c r="D54" i="163"/>
  <c r="BA53" i="163"/>
  <c r="BB53" i="163" s="1"/>
  <c r="AX53" i="163"/>
  <c r="AW53" i="163"/>
  <c r="N53" i="163"/>
  <c r="Q53" i="163" s="1"/>
  <c r="AY53" i="163" s="1"/>
  <c r="AZ53" i="163" s="1"/>
  <c r="D53" i="163"/>
  <c r="BB52" i="163"/>
  <c r="BA52" i="163"/>
  <c r="AX52" i="163"/>
  <c r="AW52" i="163"/>
  <c r="Q52" i="163"/>
  <c r="AY52" i="163" s="1"/>
  <c r="AZ52" i="163" s="1"/>
  <c r="N52" i="163"/>
  <c r="D52" i="163"/>
  <c r="BA51" i="163"/>
  <c r="BB51" i="163" s="1"/>
  <c r="AX51" i="163"/>
  <c r="AW51" i="163"/>
  <c r="Q51" i="163"/>
  <c r="AY51" i="163" s="1"/>
  <c r="AZ51" i="163" s="1"/>
  <c r="N51" i="163"/>
  <c r="D51" i="163"/>
  <c r="BA50" i="163"/>
  <c r="BB50" i="163" s="1"/>
  <c r="AX50" i="163"/>
  <c r="AW50" i="163"/>
  <c r="N50" i="163"/>
  <c r="Q50" i="163" s="1"/>
  <c r="AY50" i="163" s="1"/>
  <c r="AZ50" i="163" s="1"/>
  <c r="D50" i="163"/>
  <c r="BA49" i="163"/>
  <c r="BB49" i="163" s="1"/>
  <c r="AX49" i="163"/>
  <c r="AW49" i="163"/>
  <c r="N49" i="163"/>
  <c r="Q49" i="163" s="1"/>
  <c r="AY49" i="163" s="1"/>
  <c r="AZ49" i="163" s="1"/>
  <c r="D49" i="163"/>
  <c r="BA48" i="163"/>
  <c r="BB48" i="163" s="1"/>
  <c r="AX48" i="163"/>
  <c r="AW48" i="163"/>
  <c r="Q48" i="163"/>
  <c r="AY48" i="163" s="1"/>
  <c r="AZ48" i="163" s="1"/>
  <c r="N48" i="163"/>
  <c r="D48" i="163"/>
  <c r="BA47" i="163"/>
  <c r="BB47" i="163" s="1"/>
  <c r="AX47" i="163"/>
  <c r="AW47" i="163"/>
  <c r="Q47" i="163"/>
  <c r="AY47" i="163" s="1"/>
  <c r="AZ47" i="163" s="1"/>
  <c r="N47" i="163"/>
  <c r="D47" i="163"/>
  <c r="BA46" i="163"/>
  <c r="BB46" i="163" s="1"/>
  <c r="AX46" i="163"/>
  <c r="AW46" i="163"/>
  <c r="Q46" i="163"/>
  <c r="AY46" i="163" s="1"/>
  <c r="AZ46" i="163" s="1"/>
  <c r="N46" i="163"/>
  <c r="D46" i="163"/>
  <c r="BA45" i="163"/>
  <c r="BB45" i="163" s="1"/>
  <c r="AX45" i="163"/>
  <c r="AW45" i="163"/>
  <c r="N45" i="163"/>
  <c r="Q45" i="163" s="1"/>
  <c r="AY45" i="163" s="1"/>
  <c r="AZ45" i="163" s="1"/>
  <c r="D45" i="163"/>
  <c r="BB31" i="163"/>
  <c r="BA31" i="163"/>
  <c r="AY31" i="163"/>
  <c r="AZ31" i="163" s="1"/>
  <c r="AX31" i="163"/>
  <c r="AW31" i="163"/>
  <c r="N31" i="163"/>
  <c r="Q31" i="163" s="1"/>
  <c r="D31" i="163"/>
  <c r="BA30" i="163"/>
  <c r="BB30" i="163" s="1"/>
  <c r="AX30" i="163"/>
  <c r="AW30" i="163"/>
  <c r="N30" i="163"/>
  <c r="Q30" i="163" s="1"/>
  <c r="AY30" i="163" s="1"/>
  <c r="AZ30" i="163" s="1"/>
  <c r="D30" i="163"/>
  <c r="BB29" i="163"/>
  <c r="BA29" i="163"/>
  <c r="AX29" i="163"/>
  <c r="AW29" i="163"/>
  <c r="N29" i="163"/>
  <c r="Q29" i="163" s="1"/>
  <c r="AY29" i="163" s="1"/>
  <c r="AZ29" i="163" s="1"/>
  <c r="D29" i="163"/>
  <c r="BA28" i="163"/>
  <c r="BB28" i="163" s="1"/>
  <c r="AX28" i="163"/>
  <c r="AW28" i="163"/>
  <c r="Q28" i="163"/>
  <c r="AY28" i="163" s="1"/>
  <c r="AZ28" i="163" s="1"/>
  <c r="N28" i="163"/>
  <c r="D28" i="163"/>
  <c r="BA27" i="163"/>
  <c r="BB27" i="163" s="1"/>
  <c r="AX27" i="163"/>
  <c r="AW27" i="163"/>
  <c r="N27" i="163"/>
  <c r="Q27" i="163" s="1"/>
  <c r="AY27" i="163" s="1"/>
  <c r="AZ27" i="163" s="1"/>
  <c r="D27" i="163"/>
  <c r="BA26" i="163"/>
  <c r="BB26" i="163" s="1"/>
  <c r="AX26" i="163"/>
  <c r="AW26" i="163"/>
  <c r="N26" i="163"/>
  <c r="Q26" i="163" s="1"/>
  <c r="AY26" i="163" s="1"/>
  <c r="AZ26" i="163" s="1"/>
  <c r="D26" i="163"/>
  <c r="BB25" i="163"/>
  <c r="BA25" i="163"/>
  <c r="AX25" i="163"/>
  <c r="AW25" i="163"/>
  <c r="N25" i="163"/>
  <c r="Q25" i="163" s="1"/>
  <c r="AY25" i="163" s="1"/>
  <c r="AZ25" i="163" s="1"/>
  <c r="D25" i="163"/>
  <c r="BB24" i="163"/>
  <c r="BA24" i="163"/>
  <c r="AX24" i="163"/>
  <c r="AW24" i="163"/>
  <c r="Q24" i="163"/>
  <c r="AY24" i="163" s="1"/>
  <c r="AZ24" i="163" s="1"/>
  <c r="N24" i="163"/>
  <c r="D24" i="163"/>
  <c r="BA23" i="163"/>
  <c r="BB23" i="163" s="1"/>
  <c r="AY23" i="163"/>
  <c r="AZ23" i="163" s="1"/>
  <c r="AX23" i="163"/>
  <c r="AW23" i="163"/>
  <c r="Q23" i="163"/>
  <c r="N23" i="163"/>
  <c r="D23" i="163"/>
  <c r="BA22" i="163"/>
  <c r="BB22" i="163" s="1"/>
  <c r="AX22" i="163"/>
  <c r="AW22" i="163"/>
  <c r="N22" i="163"/>
  <c r="Q22" i="163" s="1"/>
  <c r="AY22" i="163" s="1"/>
  <c r="AZ22" i="163" s="1"/>
  <c r="D22" i="163"/>
  <c r="BB21" i="163"/>
  <c r="BA21" i="163"/>
  <c r="AX21" i="163"/>
  <c r="AW21" i="163"/>
  <c r="N21" i="163"/>
  <c r="Q21" i="163" s="1"/>
  <c r="AY21" i="163" s="1"/>
  <c r="AZ21" i="163" s="1"/>
  <c r="D21" i="163"/>
  <c r="BA20" i="163"/>
  <c r="BB20" i="163" s="1"/>
  <c r="AX20" i="163"/>
  <c r="AW20" i="163"/>
  <c r="Q20" i="163"/>
  <c r="AY20" i="163" s="1"/>
  <c r="AZ20" i="163" s="1"/>
  <c r="N20" i="163"/>
  <c r="D20" i="163"/>
  <c r="BA19" i="163"/>
  <c r="BB19" i="163" s="1"/>
  <c r="AX19" i="163"/>
  <c r="AW19" i="163"/>
  <c r="N19" i="163"/>
  <c r="Q19" i="163" s="1"/>
  <c r="AY19" i="163" s="1"/>
  <c r="AZ19" i="163" s="1"/>
  <c r="D19" i="163"/>
  <c r="BA18" i="163"/>
  <c r="BB18" i="163" s="1"/>
  <c r="AX18" i="163"/>
  <c r="AW18" i="163"/>
  <c r="N18" i="163"/>
  <c r="Q18" i="163" s="1"/>
  <c r="AY18" i="163" s="1"/>
  <c r="AZ18" i="163" s="1"/>
  <c r="D18" i="163"/>
  <c r="BB17" i="163"/>
  <c r="BA17" i="163"/>
  <c r="AX17" i="163"/>
  <c r="AW17" i="163"/>
  <c r="N17" i="163"/>
  <c r="Q17" i="163" s="1"/>
  <c r="AY17" i="163" s="1"/>
  <c r="AZ17" i="163" s="1"/>
  <c r="D17" i="163"/>
  <c r="BB16" i="163"/>
  <c r="BA16" i="163"/>
  <c r="AX16" i="163"/>
  <c r="AW16" i="163"/>
  <c r="Q16" i="163"/>
  <c r="AY16" i="163" s="1"/>
  <c r="AZ16" i="163" s="1"/>
  <c r="N16" i="163"/>
  <c r="D16" i="163"/>
  <c r="BA15" i="163"/>
  <c r="BB15" i="163" s="1"/>
  <c r="AY15" i="163"/>
  <c r="AZ15" i="163" s="1"/>
  <c r="AX15" i="163"/>
  <c r="AW15" i="163"/>
  <c r="Q15" i="163"/>
  <c r="N15" i="163"/>
  <c r="D15" i="163"/>
  <c r="BA14" i="163"/>
  <c r="BB14" i="163" s="1"/>
  <c r="AX14" i="163"/>
  <c r="AW14" i="163"/>
  <c r="N14" i="163"/>
  <c r="Q14" i="163" s="1"/>
  <c r="AY14" i="163" s="1"/>
  <c r="AZ14" i="163" s="1"/>
  <c r="D14" i="163"/>
  <c r="BB13" i="163"/>
  <c r="BA13" i="163"/>
  <c r="AX13" i="163"/>
  <c r="AW13" i="163"/>
  <c r="N13" i="163"/>
  <c r="Q13" i="163" s="1"/>
  <c r="AY13" i="163" s="1"/>
  <c r="AZ13" i="163" s="1"/>
  <c r="D13" i="163"/>
  <c r="BA12" i="163"/>
  <c r="BB12" i="163" s="1"/>
  <c r="AX12" i="163"/>
  <c r="AW12" i="163"/>
  <c r="Q12" i="163"/>
  <c r="AY12" i="163" s="1"/>
  <c r="AZ12" i="163" s="1"/>
  <c r="N12" i="163"/>
  <c r="D12" i="163"/>
  <c r="AH6" i="163"/>
  <c r="AH39" i="163" s="1"/>
  <c r="AH4" i="163"/>
  <c r="AH37" i="163" s="1"/>
  <c r="AV2" i="163"/>
  <c r="H2" i="163"/>
  <c r="H35" i="163" s="1"/>
  <c r="B2" i="163"/>
  <c r="B35" i="163" s="1"/>
  <c r="BA64" i="162"/>
  <c r="BB64" i="162" s="1"/>
  <c r="AX64" i="162"/>
  <c r="AW64" i="162"/>
  <c r="N64" i="162"/>
  <c r="Q64" i="162" s="1"/>
  <c r="AY64" i="162" s="1"/>
  <c r="AZ64" i="162" s="1"/>
  <c r="D64" i="162"/>
  <c r="BA63" i="162"/>
  <c r="BB63" i="162" s="1"/>
  <c r="AX63" i="162"/>
  <c r="AW63" i="162"/>
  <c r="N63" i="162"/>
  <c r="Q63" i="162" s="1"/>
  <c r="AY63" i="162" s="1"/>
  <c r="AZ63" i="162" s="1"/>
  <c r="D63" i="162"/>
  <c r="BA62" i="162"/>
  <c r="BB62" i="162" s="1"/>
  <c r="AX62" i="162"/>
  <c r="AW62" i="162"/>
  <c r="N62" i="162"/>
  <c r="Q62" i="162" s="1"/>
  <c r="AY62" i="162" s="1"/>
  <c r="AZ62" i="162" s="1"/>
  <c r="D62" i="162"/>
  <c r="BA61" i="162"/>
  <c r="BB61" i="162" s="1"/>
  <c r="AX61" i="162"/>
  <c r="AW61" i="162"/>
  <c r="N61" i="162"/>
  <c r="Q61" i="162" s="1"/>
  <c r="AY61" i="162" s="1"/>
  <c r="AZ61" i="162" s="1"/>
  <c r="D61" i="162"/>
  <c r="BA60" i="162"/>
  <c r="BB60" i="162" s="1"/>
  <c r="AX60" i="162"/>
  <c r="AW60" i="162"/>
  <c r="N60" i="162"/>
  <c r="Q60" i="162" s="1"/>
  <c r="AY60" i="162" s="1"/>
  <c r="AZ60" i="162" s="1"/>
  <c r="D60" i="162"/>
  <c r="BA59" i="162"/>
  <c r="BB59" i="162" s="1"/>
  <c r="AX59" i="162"/>
  <c r="AW59" i="162"/>
  <c r="N59" i="162"/>
  <c r="Q59" i="162" s="1"/>
  <c r="AY59" i="162" s="1"/>
  <c r="AZ59" i="162" s="1"/>
  <c r="D59" i="162"/>
  <c r="BA58" i="162"/>
  <c r="BB58" i="162" s="1"/>
  <c r="AX58" i="162"/>
  <c r="AW58" i="162"/>
  <c r="N58" i="162"/>
  <c r="Q58" i="162" s="1"/>
  <c r="AY58" i="162" s="1"/>
  <c r="AZ58" i="162" s="1"/>
  <c r="D58" i="162"/>
  <c r="BA57" i="162"/>
  <c r="BB57" i="162" s="1"/>
  <c r="AX57" i="162"/>
  <c r="AW57" i="162"/>
  <c r="Q57" i="162"/>
  <c r="AY57" i="162" s="1"/>
  <c r="AZ57" i="162" s="1"/>
  <c r="N57" i="162"/>
  <c r="D57" i="162"/>
  <c r="BA56" i="162"/>
  <c r="BB56" i="162" s="1"/>
  <c r="AZ56" i="162"/>
  <c r="AX56" i="162"/>
  <c r="AW56" i="162"/>
  <c r="N56" i="162"/>
  <c r="Q56" i="162" s="1"/>
  <c r="AY56" i="162" s="1"/>
  <c r="D56" i="162"/>
  <c r="BA55" i="162"/>
  <c r="BB55" i="162" s="1"/>
  <c r="AX55" i="162"/>
  <c r="AW55" i="162"/>
  <c r="N55" i="162"/>
  <c r="Q55" i="162" s="1"/>
  <c r="AY55" i="162" s="1"/>
  <c r="AZ55" i="162" s="1"/>
  <c r="D55" i="162"/>
  <c r="BA54" i="162"/>
  <c r="BB54" i="162" s="1"/>
  <c r="AX54" i="162"/>
  <c r="AW54" i="162"/>
  <c r="N54" i="162"/>
  <c r="Q54" i="162" s="1"/>
  <c r="AY54" i="162" s="1"/>
  <c r="AZ54" i="162" s="1"/>
  <c r="D54" i="162"/>
  <c r="BA53" i="162"/>
  <c r="BB53" i="162" s="1"/>
  <c r="AX53" i="162"/>
  <c r="AW53" i="162"/>
  <c r="N53" i="162"/>
  <c r="Q53" i="162" s="1"/>
  <c r="AY53" i="162" s="1"/>
  <c r="AZ53" i="162" s="1"/>
  <c r="D53" i="162"/>
  <c r="BA52" i="162"/>
  <c r="BB52" i="162" s="1"/>
  <c r="AX52" i="162"/>
  <c r="AW52" i="162"/>
  <c r="N52" i="162"/>
  <c r="Q52" i="162" s="1"/>
  <c r="AY52" i="162" s="1"/>
  <c r="AZ52" i="162" s="1"/>
  <c r="D52" i="162"/>
  <c r="BA51" i="162"/>
  <c r="BB51" i="162" s="1"/>
  <c r="AX51" i="162"/>
  <c r="AW51" i="162"/>
  <c r="Q51" i="162"/>
  <c r="AY51" i="162" s="1"/>
  <c r="AZ51" i="162" s="1"/>
  <c r="N51" i="162"/>
  <c r="D51" i="162"/>
  <c r="BA50" i="162"/>
  <c r="BB50" i="162" s="1"/>
  <c r="AX50" i="162"/>
  <c r="AW50" i="162"/>
  <c r="N50" i="162"/>
  <c r="Q50" i="162" s="1"/>
  <c r="AY50" i="162" s="1"/>
  <c r="AZ50" i="162" s="1"/>
  <c r="D50" i="162"/>
  <c r="BA49" i="162"/>
  <c r="BB49" i="162" s="1"/>
  <c r="AX49" i="162"/>
  <c r="AW49" i="162"/>
  <c r="N49" i="162"/>
  <c r="Q49" i="162" s="1"/>
  <c r="AY49" i="162" s="1"/>
  <c r="AZ49" i="162" s="1"/>
  <c r="D49" i="162"/>
  <c r="BA48" i="162"/>
  <c r="BB48" i="162" s="1"/>
  <c r="AX48" i="162"/>
  <c r="AW48" i="162"/>
  <c r="N48" i="162"/>
  <c r="Q48" i="162" s="1"/>
  <c r="AY48" i="162" s="1"/>
  <c r="AZ48" i="162" s="1"/>
  <c r="D48" i="162"/>
  <c r="BA47" i="162"/>
  <c r="BB47" i="162" s="1"/>
  <c r="AX47" i="162"/>
  <c r="AW47" i="162"/>
  <c r="Q47" i="162"/>
  <c r="AY47" i="162" s="1"/>
  <c r="AZ47" i="162" s="1"/>
  <c r="N47" i="162"/>
  <c r="D47" i="162"/>
  <c r="BA46" i="162"/>
  <c r="BB46" i="162" s="1"/>
  <c r="AX46" i="162"/>
  <c r="AW46" i="162"/>
  <c r="N46" i="162"/>
  <c r="Q46" i="162" s="1"/>
  <c r="AY46" i="162" s="1"/>
  <c r="AZ46" i="162" s="1"/>
  <c r="D46" i="162"/>
  <c r="BA45" i="162"/>
  <c r="BB45" i="162" s="1"/>
  <c r="AX45" i="162"/>
  <c r="AW45" i="162"/>
  <c r="Q45" i="162"/>
  <c r="AY45" i="162" s="1"/>
  <c r="AZ45" i="162" s="1"/>
  <c r="N45" i="162"/>
  <c r="D45" i="162"/>
  <c r="BA31" i="162"/>
  <c r="BB31" i="162" s="1"/>
  <c r="AX31" i="162"/>
  <c r="AW31" i="162"/>
  <c r="N31" i="162"/>
  <c r="Q31" i="162" s="1"/>
  <c r="AY31" i="162" s="1"/>
  <c r="AZ31" i="162" s="1"/>
  <c r="D31" i="162"/>
  <c r="BB30" i="162"/>
  <c r="BA30" i="162"/>
  <c r="AX30" i="162"/>
  <c r="AW30" i="162"/>
  <c r="Q30" i="162"/>
  <c r="AY30" i="162" s="1"/>
  <c r="AZ30" i="162" s="1"/>
  <c r="N30" i="162"/>
  <c r="D30" i="162"/>
  <c r="BA29" i="162"/>
  <c r="BB29" i="162" s="1"/>
  <c r="AX29" i="162"/>
  <c r="AW29" i="162"/>
  <c r="N29" i="162"/>
  <c r="Q29" i="162" s="1"/>
  <c r="AY29" i="162" s="1"/>
  <c r="AZ29" i="162" s="1"/>
  <c r="D29" i="162"/>
  <c r="BB28" i="162"/>
  <c r="BA28" i="162"/>
  <c r="AX28" i="162"/>
  <c r="AW28" i="162"/>
  <c r="Q28" i="162"/>
  <c r="AY28" i="162" s="1"/>
  <c r="AZ28" i="162" s="1"/>
  <c r="N28" i="162"/>
  <c r="D28" i="162"/>
  <c r="BB27" i="162"/>
  <c r="BA27" i="162"/>
  <c r="AX27" i="162"/>
  <c r="AW27" i="162"/>
  <c r="N27" i="162"/>
  <c r="Q27" i="162" s="1"/>
  <c r="AY27" i="162" s="1"/>
  <c r="AZ27" i="162" s="1"/>
  <c r="D27" i="162"/>
  <c r="BA26" i="162"/>
  <c r="BB26" i="162" s="1"/>
  <c r="AX26" i="162"/>
  <c r="AW26" i="162"/>
  <c r="N26" i="162"/>
  <c r="Q26" i="162" s="1"/>
  <c r="AY26" i="162" s="1"/>
  <c r="AZ26" i="162" s="1"/>
  <c r="D26" i="162"/>
  <c r="BB25" i="162"/>
  <c r="BA25" i="162"/>
  <c r="AX25" i="162"/>
  <c r="AW25" i="162"/>
  <c r="N25" i="162"/>
  <c r="Q25" i="162" s="1"/>
  <c r="AY25" i="162" s="1"/>
  <c r="AZ25" i="162" s="1"/>
  <c r="D25" i="162"/>
  <c r="BA24" i="162"/>
  <c r="BB24" i="162" s="1"/>
  <c r="AX24" i="162"/>
  <c r="AW24" i="162"/>
  <c r="Q24" i="162"/>
  <c r="AY24" i="162" s="1"/>
  <c r="AZ24" i="162" s="1"/>
  <c r="N24" i="162"/>
  <c r="D24" i="162"/>
  <c r="BA23" i="162"/>
  <c r="BB23" i="162" s="1"/>
  <c r="AX23" i="162"/>
  <c r="AW23" i="162"/>
  <c r="N23" i="162"/>
  <c r="Q23" i="162" s="1"/>
  <c r="AY23" i="162" s="1"/>
  <c r="AZ23" i="162" s="1"/>
  <c r="D23" i="162"/>
  <c r="BA22" i="162"/>
  <c r="BB22" i="162" s="1"/>
  <c r="AX22" i="162"/>
  <c r="AW22" i="162"/>
  <c r="Q22" i="162"/>
  <c r="AY22" i="162" s="1"/>
  <c r="AZ22" i="162" s="1"/>
  <c r="N22" i="162"/>
  <c r="D22" i="162"/>
  <c r="BA21" i="162"/>
  <c r="BB21" i="162" s="1"/>
  <c r="AX21" i="162"/>
  <c r="AW21" i="162"/>
  <c r="N21" i="162"/>
  <c r="Q21" i="162" s="1"/>
  <c r="AY21" i="162" s="1"/>
  <c r="AZ21" i="162" s="1"/>
  <c r="D21" i="162"/>
  <c r="BB20" i="162"/>
  <c r="BA20" i="162"/>
  <c r="AX20" i="162"/>
  <c r="AW20" i="162"/>
  <c r="Q20" i="162"/>
  <c r="AY20" i="162" s="1"/>
  <c r="AZ20" i="162" s="1"/>
  <c r="N20" i="162"/>
  <c r="D20" i="162"/>
  <c r="BB19" i="162"/>
  <c r="BA19" i="162"/>
  <c r="AX19" i="162"/>
  <c r="AW19" i="162"/>
  <c r="N19" i="162"/>
  <c r="Q19" i="162" s="1"/>
  <c r="AY19" i="162" s="1"/>
  <c r="AZ19" i="162" s="1"/>
  <c r="D19" i="162"/>
  <c r="BA18" i="162"/>
  <c r="BB18" i="162" s="1"/>
  <c r="AX18" i="162"/>
  <c r="AW18" i="162"/>
  <c r="N18" i="162"/>
  <c r="Q18" i="162" s="1"/>
  <c r="AY18" i="162" s="1"/>
  <c r="AZ18" i="162" s="1"/>
  <c r="D18" i="162"/>
  <c r="BB17" i="162"/>
  <c r="BA17" i="162"/>
  <c r="AX17" i="162"/>
  <c r="AW17" i="162"/>
  <c r="Q17" i="162"/>
  <c r="AY17" i="162" s="1"/>
  <c r="AZ17" i="162" s="1"/>
  <c r="N17" i="162"/>
  <c r="D17" i="162"/>
  <c r="BB16" i="162"/>
  <c r="BA16" i="162"/>
  <c r="AX16" i="162"/>
  <c r="AW16" i="162"/>
  <c r="Q16" i="162"/>
  <c r="AY16" i="162" s="1"/>
  <c r="AZ16" i="162" s="1"/>
  <c r="N16" i="162"/>
  <c r="D16" i="162"/>
  <c r="BA15" i="162"/>
  <c r="BB15" i="162" s="1"/>
  <c r="AX15" i="162"/>
  <c r="AW15" i="162"/>
  <c r="Q15" i="162"/>
  <c r="AY15" i="162" s="1"/>
  <c r="AZ15" i="162" s="1"/>
  <c r="N15" i="162"/>
  <c r="D15" i="162"/>
  <c r="BA14" i="162"/>
  <c r="BB14" i="162" s="1"/>
  <c r="AX14" i="162"/>
  <c r="AW14" i="162"/>
  <c r="N14" i="162"/>
  <c r="Q14" i="162" s="1"/>
  <c r="AY14" i="162" s="1"/>
  <c r="AZ14" i="162" s="1"/>
  <c r="D14" i="162"/>
  <c r="BA13" i="162"/>
  <c r="BB13" i="162" s="1"/>
  <c r="AY13" i="162"/>
  <c r="AZ13" i="162" s="1"/>
  <c r="AX13" i="162"/>
  <c r="AW13" i="162"/>
  <c r="Q13" i="162"/>
  <c r="N13" i="162"/>
  <c r="D13" i="162"/>
  <c r="BB12" i="162"/>
  <c r="BA12" i="162"/>
  <c r="AX12" i="162"/>
  <c r="AW12" i="162"/>
  <c r="N12" i="162"/>
  <c r="Q12" i="162" s="1"/>
  <c r="AY12" i="162" s="1"/>
  <c r="AZ12" i="162" s="1"/>
  <c r="D12" i="162"/>
  <c r="AH6" i="162"/>
  <c r="AH39" i="162" s="1"/>
  <c r="AH4" i="162"/>
  <c r="AH37" i="162" s="1"/>
  <c r="AV2" i="162"/>
  <c r="AV20" i="162" s="1"/>
  <c r="H2" i="162"/>
  <c r="H35" i="162" s="1"/>
  <c r="B2" i="162"/>
  <c r="B35" i="162" s="1"/>
  <c r="BA64" i="161"/>
  <c r="BB64" i="161" s="1"/>
  <c r="AX64" i="161"/>
  <c r="AW64" i="161"/>
  <c r="N64" i="161"/>
  <c r="Q64" i="161" s="1"/>
  <c r="AY64" i="161" s="1"/>
  <c r="AZ64" i="161" s="1"/>
  <c r="D64" i="161"/>
  <c r="BA63" i="161"/>
  <c r="BB63" i="161" s="1"/>
  <c r="AX63" i="161"/>
  <c r="AW63" i="161"/>
  <c r="N63" i="161"/>
  <c r="Q63" i="161" s="1"/>
  <c r="AY63" i="161" s="1"/>
  <c r="AZ63" i="161" s="1"/>
  <c r="D63" i="161"/>
  <c r="BA62" i="161"/>
  <c r="BB62" i="161" s="1"/>
  <c r="AX62" i="161"/>
  <c r="AW62" i="161"/>
  <c r="Q62" i="161"/>
  <c r="AY62" i="161" s="1"/>
  <c r="AZ62" i="161" s="1"/>
  <c r="N62" i="161"/>
  <c r="D62" i="161"/>
  <c r="BA61" i="161"/>
  <c r="BB61" i="161" s="1"/>
  <c r="AX61" i="161"/>
  <c r="AW61" i="161"/>
  <c r="N61" i="161"/>
  <c r="Q61" i="161" s="1"/>
  <c r="AY61" i="161" s="1"/>
  <c r="AZ61" i="161" s="1"/>
  <c r="D61" i="161"/>
  <c r="BA60" i="161"/>
  <c r="BB60" i="161" s="1"/>
  <c r="AX60" i="161"/>
  <c r="AW60" i="161"/>
  <c r="N60" i="161"/>
  <c r="Q60" i="161" s="1"/>
  <c r="AY60" i="161" s="1"/>
  <c r="AZ60" i="161" s="1"/>
  <c r="D60" i="161"/>
  <c r="BA59" i="161"/>
  <c r="BB59" i="161" s="1"/>
  <c r="AX59" i="161"/>
  <c r="AW59" i="161"/>
  <c r="N59" i="161"/>
  <c r="Q59" i="161" s="1"/>
  <c r="AY59" i="161" s="1"/>
  <c r="AZ59" i="161" s="1"/>
  <c r="D59" i="161"/>
  <c r="BA58" i="161"/>
  <c r="BB58" i="161" s="1"/>
  <c r="AX58" i="161"/>
  <c r="AW58" i="161"/>
  <c r="N58" i="161"/>
  <c r="Q58" i="161" s="1"/>
  <c r="AY58" i="161" s="1"/>
  <c r="AZ58" i="161" s="1"/>
  <c r="D58" i="161"/>
  <c r="BA57" i="161"/>
  <c r="BB57" i="161" s="1"/>
  <c r="AX57" i="161"/>
  <c r="AW57" i="161"/>
  <c r="N57" i="161"/>
  <c r="Q57" i="161" s="1"/>
  <c r="AY57" i="161" s="1"/>
  <c r="AZ57" i="161" s="1"/>
  <c r="D57" i="161"/>
  <c r="BA56" i="161"/>
  <c r="BB56" i="161" s="1"/>
  <c r="AX56" i="161"/>
  <c r="AW56" i="161"/>
  <c r="N56" i="161"/>
  <c r="Q56" i="161" s="1"/>
  <c r="AY56" i="161" s="1"/>
  <c r="AZ56" i="161" s="1"/>
  <c r="D56" i="161"/>
  <c r="BA55" i="161"/>
  <c r="BB55" i="161" s="1"/>
  <c r="AX55" i="161"/>
  <c r="AW55" i="161"/>
  <c r="N55" i="161"/>
  <c r="Q55" i="161" s="1"/>
  <c r="AY55" i="161" s="1"/>
  <c r="AZ55" i="161" s="1"/>
  <c r="D55" i="161"/>
  <c r="BA54" i="161"/>
  <c r="BB54" i="161" s="1"/>
  <c r="AX54" i="161"/>
  <c r="AW54" i="161"/>
  <c r="N54" i="161"/>
  <c r="Q54" i="161" s="1"/>
  <c r="AY54" i="161" s="1"/>
  <c r="AZ54" i="161" s="1"/>
  <c r="D54" i="161"/>
  <c r="BA53" i="161"/>
  <c r="BB53" i="161" s="1"/>
  <c r="AX53" i="161"/>
  <c r="AW53" i="161"/>
  <c r="Q53" i="161"/>
  <c r="AY53" i="161" s="1"/>
  <c r="AZ53" i="161" s="1"/>
  <c r="N53" i="161"/>
  <c r="D53" i="161"/>
  <c r="BA52" i="161"/>
  <c r="BB52" i="161" s="1"/>
  <c r="AX52" i="161"/>
  <c r="AW52" i="161"/>
  <c r="Q52" i="161"/>
  <c r="AY52" i="161" s="1"/>
  <c r="AZ52" i="161" s="1"/>
  <c r="N52" i="161"/>
  <c r="D52" i="161"/>
  <c r="BA51" i="161"/>
  <c r="BB51" i="161" s="1"/>
  <c r="AX51" i="161"/>
  <c r="AW51" i="161"/>
  <c r="Q51" i="161"/>
  <c r="AY51" i="161" s="1"/>
  <c r="AZ51" i="161" s="1"/>
  <c r="N51" i="161"/>
  <c r="D51" i="161"/>
  <c r="BA50" i="161"/>
  <c r="BB50" i="161" s="1"/>
  <c r="AX50" i="161"/>
  <c r="AW50" i="161"/>
  <c r="N50" i="161"/>
  <c r="Q50" i="161" s="1"/>
  <c r="AY50" i="161" s="1"/>
  <c r="AZ50" i="161" s="1"/>
  <c r="D50" i="161"/>
  <c r="BA49" i="161"/>
  <c r="BB49" i="161" s="1"/>
  <c r="AX49" i="161"/>
  <c r="AW49" i="161"/>
  <c r="Q49" i="161"/>
  <c r="AY49" i="161" s="1"/>
  <c r="AZ49" i="161" s="1"/>
  <c r="N49" i="161"/>
  <c r="D49" i="161"/>
  <c r="BA48" i="161"/>
  <c r="BB48" i="161" s="1"/>
  <c r="AX48" i="161"/>
  <c r="AW48" i="161"/>
  <c r="N48" i="161"/>
  <c r="Q48" i="161" s="1"/>
  <c r="AY48" i="161" s="1"/>
  <c r="AZ48" i="161" s="1"/>
  <c r="D48" i="161"/>
  <c r="BA47" i="161"/>
  <c r="BB47" i="161" s="1"/>
  <c r="AX47" i="161"/>
  <c r="AW47" i="161"/>
  <c r="N47" i="161"/>
  <c r="Q47" i="161" s="1"/>
  <c r="AY47" i="161" s="1"/>
  <c r="AZ47" i="161" s="1"/>
  <c r="D47" i="161"/>
  <c r="BA46" i="161"/>
  <c r="BB46" i="161" s="1"/>
  <c r="AX46" i="161"/>
  <c r="AW46" i="161"/>
  <c r="Q46" i="161"/>
  <c r="AY46" i="161" s="1"/>
  <c r="AZ46" i="161" s="1"/>
  <c r="N46" i="161"/>
  <c r="D46" i="161"/>
  <c r="BA45" i="161"/>
  <c r="BB45" i="161" s="1"/>
  <c r="AX45" i="161"/>
  <c r="AW45" i="161"/>
  <c r="N45" i="161"/>
  <c r="Q45" i="161" s="1"/>
  <c r="AY45" i="161" s="1"/>
  <c r="AZ45" i="161" s="1"/>
  <c r="D45" i="161"/>
  <c r="BA31" i="161"/>
  <c r="BB31" i="161" s="1"/>
  <c r="AX31" i="161"/>
  <c r="AW31" i="161"/>
  <c r="N31" i="161"/>
  <c r="Q31" i="161" s="1"/>
  <c r="AY31" i="161" s="1"/>
  <c r="AZ31" i="161" s="1"/>
  <c r="D31" i="161"/>
  <c r="BA30" i="161"/>
  <c r="BB30" i="161" s="1"/>
  <c r="AX30" i="161"/>
  <c r="AW30" i="161"/>
  <c r="N30" i="161"/>
  <c r="Q30" i="161" s="1"/>
  <c r="AY30" i="161" s="1"/>
  <c r="AZ30" i="161" s="1"/>
  <c r="D30" i="161"/>
  <c r="BB29" i="161"/>
  <c r="BA29" i="161"/>
  <c r="AX29" i="161"/>
  <c r="AW29" i="161"/>
  <c r="N29" i="161"/>
  <c r="Q29" i="161" s="1"/>
  <c r="AY29" i="161" s="1"/>
  <c r="AZ29" i="161" s="1"/>
  <c r="D29" i="161"/>
  <c r="BA28" i="161"/>
  <c r="BB28" i="161" s="1"/>
  <c r="AX28" i="161"/>
  <c r="AW28" i="161"/>
  <c r="N28" i="161"/>
  <c r="Q28" i="161" s="1"/>
  <c r="AY28" i="161" s="1"/>
  <c r="AZ28" i="161" s="1"/>
  <c r="D28" i="161"/>
  <c r="BA27" i="161"/>
  <c r="BB27" i="161" s="1"/>
  <c r="AX27" i="161"/>
  <c r="AW27" i="161"/>
  <c r="Q27" i="161"/>
  <c r="AY27" i="161" s="1"/>
  <c r="AZ27" i="161" s="1"/>
  <c r="N27" i="161"/>
  <c r="D27" i="161"/>
  <c r="BB26" i="161"/>
  <c r="BA26" i="161"/>
  <c r="AX26" i="161"/>
  <c r="AW26" i="161"/>
  <c r="N26" i="161"/>
  <c r="Q26" i="161" s="1"/>
  <c r="AY26" i="161" s="1"/>
  <c r="AZ26" i="161" s="1"/>
  <c r="D26" i="161"/>
  <c r="BA25" i="161"/>
  <c r="BB25" i="161" s="1"/>
  <c r="AX25" i="161"/>
  <c r="AW25" i="161"/>
  <c r="N25" i="161"/>
  <c r="Q25" i="161" s="1"/>
  <c r="AY25" i="161" s="1"/>
  <c r="AZ25" i="161" s="1"/>
  <c r="D25" i="161"/>
  <c r="BB24" i="161"/>
  <c r="BA24" i="161"/>
  <c r="AX24" i="161"/>
  <c r="AW24" i="161"/>
  <c r="N24" i="161"/>
  <c r="Q24" i="161" s="1"/>
  <c r="AY24" i="161" s="1"/>
  <c r="AZ24" i="161" s="1"/>
  <c r="D24" i="161"/>
  <c r="BA23" i="161"/>
  <c r="BB23" i="161" s="1"/>
  <c r="AX23" i="161"/>
  <c r="AW23" i="161"/>
  <c r="N23" i="161"/>
  <c r="Q23" i="161" s="1"/>
  <c r="AY23" i="161" s="1"/>
  <c r="AZ23" i="161" s="1"/>
  <c r="D23" i="161"/>
  <c r="BA22" i="161"/>
  <c r="BB22" i="161" s="1"/>
  <c r="AX22" i="161"/>
  <c r="AW22" i="161"/>
  <c r="N22" i="161"/>
  <c r="Q22" i="161" s="1"/>
  <c r="AY22" i="161" s="1"/>
  <c r="AZ22" i="161" s="1"/>
  <c r="D22" i="161"/>
  <c r="BB21" i="161"/>
  <c r="BA21" i="161"/>
  <c r="AX21" i="161"/>
  <c r="AW21" i="161"/>
  <c r="N21" i="161"/>
  <c r="Q21" i="161" s="1"/>
  <c r="AY21" i="161" s="1"/>
  <c r="AZ21" i="161" s="1"/>
  <c r="D21" i="161"/>
  <c r="BA20" i="161"/>
  <c r="BB20" i="161" s="1"/>
  <c r="AX20" i="161"/>
  <c r="AW20" i="161"/>
  <c r="N20" i="161"/>
  <c r="Q20" i="161" s="1"/>
  <c r="AY20" i="161" s="1"/>
  <c r="AZ20" i="161" s="1"/>
  <c r="D20" i="161"/>
  <c r="BA19" i="161"/>
  <c r="BB19" i="161" s="1"/>
  <c r="AX19" i="161"/>
  <c r="AW19" i="161"/>
  <c r="N19" i="161"/>
  <c r="Q19" i="161" s="1"/>
  <c r="AY19" i="161" s="1"/>
  <c r="AZ19" i="161" s="1"/>
  <c r="D19" i="161"/>
  <c r="BA18" i="161"/>
  <c r="BB18" i="161" s="1"/>
  <c r="AX18" i="161"/>
  <c r="AW18" i="161"/>
  <c r="N18" i="161"/>
  <c r="Q18" i="161" s="1"/>
  <c r="AY18" i="161" s="1"/>
  <c r="AZ18" i="161" s="1"/>
  <c r="D18" i="161"/>
  <c r="BA17" i="161"/>
  <c r="BB17" i="161" s="1"/>
  <c r="AX17" i="161"/>
  <c r="AW17" i="161"/>
  <c r="N17" i="161"/>
  <c r="Q17" i="161" s="1"/>
  <c r="AY17" i="161" s="1"/>
  <c r="AZ17" i="161" s="1"/>
  <c r="D17" i="161"/>
  <c r="BA16" i="161"/>
  <c r="BB16" i="161" s="1"/>
  <c r="AX16" i="161"/>
  <c r="AW16" i="161"/>
  <c r="N16" i="161"/>
  <c r="Q16" i="161" s="1"/>
  <c r="AY16" i="161" s="1"/>
  <c r="AZ16" i="161" s="1"/>
  <c r="D16" i="161"/>
  <c r="BA15" i="161"/>
  <c r="BB15" i="161" s="1"/>
  <c r="AX15" i="161"/>
  <c r="AW15" i="161"/>
  <c r="Q15" i="161"/>
  <c r="AY15" i="161" s="1"/>
  <c r="AZ15" i="161" s="1"/>
  <c r="N15" i="161"/>
  <c r="D15" i="161"/>
  <c r="BA14" i="161"/>
  <c r="BB14" i="161" s="1"/>
  <c r="AX14" i="161"/>
  <c r="AW14" i="161"/>
  <c r="N14" i="161"/>
  <c r="Q14" i="161" s="1"/>
  <c r="AY14" i="161" s="1"/>
  <c r="AZ14" i="161" s="1"/>
  <c r="D14" i="161"/>
  <c r="BB13" i="161"/>
  <c r="BA13" i="161"/>
  <c r="AX13" i="161"/>
  <c r="AW13" i="161"/>
  <c r="N13" i="161"/>
  <c r="Q13" i="161" s="1"/>
  <c r="AY13" i="161" s="1"/>
  <c r="AZ13" i="161" s="1"/>
  <c r="D13" i="161"/>
  <c r="BA12" i="161"/>
  <c r="BB12" i="161" s="1"/>
  <c r="AZ12" i="161"/>
  <c r="AX12" i="161"/>
  <c r="AW12" i="161"/>
  <c r="N12" i="161"/>
  <c r="Q12" i="161" s="1"/>
  <c r="AY12" i="161" s="1"/>
  <c r="D12" i="161"/>
  <c r="AH6" i="161"/>
  <c r="AH39" i="161" s="1"/>
  <c r="AH4" i="161"/>
  <c r="AH37" i="161" s="1"/>
  <c r="AV2" i="161"/>
  <c r="AV63" i="161" s="1"/>
  <c r="H2" i="161"/>
  <c r="H35" i="161" s="1"/>
  <c r="B2" i="161"/>
  <c r="B35" i="161" s="1"/>
  <c r="BA64" i="160"/>
  <c r="BB64" i="160" s="1"/>
  <c r="AY64" i="160"/>
  <c r="AZ64" i="160" s="1"/>
  <c r="AX64" i="160"/>
  <c r="AW64" i="160"/>
  <c r="N64" i="160"/>
  <c r="Q64" i="160" s="1"/>
  <c r="D64" i="160"/>
  <c r="BA63" i="160"/>
  <c r="BB63" i="160" s="1"/>
  <c r="AX63" i="160"/>
  <c r="AW63" i="160"/>
  <c r="N63" i="160"/>
  <c r="Q63" i="160" s="1"/>
  <c r="AY63" i="160" s="1"/>
  <c r="AZ63" i="160" s="1"/>
  <c r="D63" i="160"/>
  <c r="BA62" i="160"/>
  <c r="BB62" i="160" s="1"/>
  <c r="AX62" i="160"/>
  <c r="AW62" i="160"/>
  <c r="N62" i="160"/>
  <c r="Q62" i="160" s="1"/>
  <c r="AY62" i="160" s="1"/>
  <c r="AZ62" i="160" s="1"/>
  <c r="D62" i="160"/>
  <c r="BB61" i="160"/>
  <c r="BA61" i="160"/>
  <c r="AZ61" i="160"/>
  <c r="AX61" i="160"/>
  <c r="AW61" i="160"/>
  <c r="Q61" i="160"/>
  <c r="AY61" i="160" s="1"/>
  <c r="N61" i="160"/>
  <c r="D61" i="160"/>
  <c r="BB60" i="160"/>
  <c r="BA60" i="160"/>
  <c r="AY60" i="160"/>
  <c r="AZ60" i="160" s="1"/>
  <c r="AX60" i="160"/>
  <c r="AW60" i="160"/>
  <c r="N60" i="160"/>
  <c r="Q60" i="160" s="1"/>
  <c r="D60" i="160"/>
  <c r="BA59" i="160"/>
  <c r="BB59" i="160" s="1"/>
  <c r="AX59" i="160"/>
  <c r="AW59" i="160"/>
  <c r="N59" i="160"/>
  <c r="Q59" i="160" s="1"/>
  <c r="AY59" i="160" s="1"/>
  <c r="AZ59" i="160" s="1"/>
  <c r="D59" i="160"/>
  <c r="BB58" i="160"/>
  <c r="BA58" i="160"/>
  <c r="AX58" i="160"/>
  <c r="AW58" i="160"/>
  <c r="N58" i="160"/>
  <c r="Q58" i="160" s="1"/>
  <c r="AY58" i="160" s="1"/>
  <c r="AZ58" i="160" s="1"/>
  <c r="D58" i="160"/>
  <c r="BA57" i="160"/>
  <c r="BB57" i="160" s="1"/>
  <c r="AX57" i="160"/>
  <c r="AW57" i="160"/>
  <c r="N57" i="160"/>
  <c r="Q57" i="160" s="1"/>
  <c r="AY57" i="160" s="1"/>
  <c r="AZ57" i="160" s="1"/>
  <c r="D57" i="160"/>
  <c r="BB56" i="160"/>
  <c r="BA56" i="160"/>
  <c r="AX56" i="160"/>
  <c r="AW56" i="160"/>
  <c r="N56" i="160"/>
  <c r="Q56" i="160" s="1"/>
  <c r="AY56" i="160" s="1"/>
  <c r="AZ56" i="160" s="1"/>
  <c r="D56" i="160"/>
  <c r="BA55" i="160"/>
  <c r="BB55" i="160" s="1"/>
  <c r="AX55" i="160"/>
  <c r="AW55" i="160"/>
  <c r="N55" i="160"/>
  <c r="Q55" i="160" s="1"/>
  <c r="AY55" i="160" s="1"/>
  <c r="AZ55" i="160" s="1"/>
  <c r="D55" i="160"/>
  <c r="BB54" i="160"/>
  <c r="BA54" i="160"/>
  <c r="AX54" i="160"/>
  <c r="AW54" i="160"/>
  <c r="N54" i="160"/>
  <c r="Q54" i="160" s="1"/>
  <c r="AY54" i="160" s="1"/>
  <c r="AZ54" i="160" s="1"/>
  <c r="D54" i="160"/>
  <c r="BA53" i="160"/>
  <c r="BB53" i="160" s="1"/>
  <c r="AX53" i="160"/>
  <c r="AW53" i="160"/>
  <c r="N53" i="160"/>
  <c r="Q53" i="160" s="1"/>
  <c r="AY53" i="160" s="1"/>
  <c r="AZ53" i="160" s="1"/>
  <c r="D53" i="160"/>
  <c r="BB52" i="160"/>
  <c r="BA52" i="160"/>
  <c r="AY52" i="160"/>
  <c r="AZ52" i="160" s="1"/>
  <c r="AX52" i="160"/>
  <c r="AW52" i="160"/>
  <c r="N52" i="160"/>
  <c r="Q52" i="160" s="1"/>
  <c r="D52" i="160"/>
  <c r="BA51" i="160"/>
  <c r="BB51" i="160" s="1"/>
  <c r="AX51" i="160"/>
  <c r="AW51" i="160"/>
  <c r="N51" i="160"/>
  <c r="Q51" i="160" s="1"/>
  <c r="AY51" i="160" s="1"/>
  <c r="AZ51" i="160" s="1"/>
  <c r="D51" i="160"/>
  <c r="BB50" i="160"/>
  <c r="BA50" i="160"/>
  <c r="AX50" i="160"/>
  <c r="AW50" i="160"/>
  <c r="N50" i="160"/>
  <c r="Q50" i="160" s="1"/>
  <c r="AY50" i="160" s="1"/>
  <c r="AZ50" i="160" s="1"/>
  <c r="D50" i="160"/>
  <c r="BA49" i="160"/>
  <c r="BB49" i="160" s="1"/>
  <c r="AX49" i="160"/>
  <c r="AW49" i="160"/>
  <c r="Q49" i="160"/>
  <c r="AY49" i="160" s="1"/>
  <c r="AZ49" i="160" s="1"/>
  <c r="N49" i="160"/>
  <c r="D49" i="160"/>
  <c r="BA48" i="160"/>
  <c r="BB48" i="160" s="1"/>
  <c r="AY48" i="160"/>
  <c r="AZ48" i="160" s="1"/>
  <c r="AX48" i="160"/>
  <c r="AW48" i="160"/>
  <c r="N48" i="160"/>
  <c r="Q48" i="160" s="1"/>
  <c r="D48" i="160"/>
  <c r="BA47" i="160"/>
  <c r="BB47" i="160" s="1"/>
  <c r="AX47" i="160"/>
  <c r="AW47" i="160"/>
  <c r="N47" i="160"/>
  <c r="Q47" i="160" s="1"/>
  <c r="AY47" i="160" s="1"/>
  <c r="AZ47" i="160" s="1"/>
  <c r="D47" i="160"/>
  <c r="BA46" i="160"/>
  <c r="BB46" i="160" s="1"/>
  <c r="AX46" i="160"/>
  <c r="AW46" i="160"/>
  <c r="N46" i="160"/>
  <c r="Q46" i="160" s="1"/>
  <c r="AY46" i="160" s="1"/>
  <c r="AZ46" i="160" s="1"/>
  <c r="D46" i="160"/>
  <c r="BA45" i="160"/>
  <c r="BB45" i="160" s="1"/>
  <c r="AX45" i="160"/>
  <c r="AW45" i="160"/>
  <c r="N45" i="160"/>
  <c r="Q45" i="160" s="1"/>
  <c r="AY45" i="160" s="1"/>
  <c r="AZ45" i="160" s="1"/>
  <c r="D45" i="160"/>
  <c r="BA31" i="160"/>
  <c r="BB31" i="160" s="1"/>
  <c r="AX31" i="160"/>
  <c r="AW31" i="160"/>
  <c r="Q31" i="160"/>
  <c r="AY31" i="160" s="1"/>
  <c r="AZ31" i="160" s="1"/>
  <c r="N31" i="160"/>
  <c r="D31" i="160"/>
  <c r="BA30" i="160"/>
  <c r="BB30" i="160" s="1"/>
  <c r="AX30" i="160"/>
  <c r="AW30" i="160"/>
  <c r="N30" i="160"/>
  <c r="Q30" i="160" s="1"/>
  <c r="AY30" i="160" s="1"/>
  <c r="AZ30" i="160" s="1"/>
  <c r="D30" i="160"/>
  <c r="BA29" i="160"/>
  <c r="BB29" i="160" s="1"/>
  <c r="AX29" i="160"/>
  <c r="AW29" i="160"/>
  <c r="Q29" i="160"/>
  <c r="AY29" i="160" s="1"/>
  <c r="AZ29" i="160" s="1"/>
  <c r="N29" i="160"/>
  <c r="D29" i="160"/>
  <c r="BA28" i="160"/>
  <c r="BB28" i="160" s="1"/>
  <c r="AX28" i="160"/>
  <c r="AW28" i="160"/>
  <c r="N28" i="160"/>
  <c r="Q28" i="160" s="1"/>
  <c r="AY28" i="160" s="1"/>
  <c r="AZ28" i="160" s="1"/>
  <c r="D28" i="160"/>
  <c r="BA27" i="160"/>
  <c r="BB27" i="160" s="1"/>
  <c r="AX27" i="160"/>
  <c r="AW27" i="160"/>
  <c r="Q27" i="160"/>
  <c r="AY27" i="160" s="1"/>
  <c r="AZ27" i="160" s="1"/>
  <c r="N27" i="160"/>
  <c r="D27" i="160"/>
  <c r="BA26" i="160"/>
  <c r="BB26" i="160" s="1"/>
  <c r="AX26" i="160"/>
  <c r="AW26" i="160"/>
  <c r="N26" i="160"/>
  <c r="Q26" i="160" s="1"/>
  <c r="AY26" i="160" s="1"/>
  <c r="AZ26" i="160" s="1"/>
  <c r="D26" i="160"/>
  <c r="BA25" i="160"/>
  <c r="BB25" i="160" s="1"/>
  <c r="AX25" i="160"/>
  <c r="AW25" i="160"/>
  <c r="Q25" i="160"/>
  <c r="AY25" i="160" s="1"/>
  <c r="AZ25" i="160" s="1"/>
  <c r="N25" i="160"/>
  <c r="D25" i="160"/>
  <c r="BA24" i="160"/>
  <c r="BB24" i="160" s="1"/>
  <c r="AX24" i="160"/>
  <c r="AW24" i="160"/>
  <c r="N24" i="160"/>
  <c r="Q24" i="160" s="1"/>
  <c r="AY24" i="160" s="1"/>
  <c r="AZ24" i="160" s="1"/>
  <c r="D24" i="160"/>
  <c r="BA23" i="160"/>
  <c r="BB23" i="160" s="1"/>
  <c r="AX23" i="160"/>
  <c r="AW23" i="160"/>
  <c r="Q23" i="160"/>
  <c r="AY23" i="160" s="1"/>
  <c r="AZ23" i="160" s="1"/>
  <c r="N23" i="160"/>
  <c r="D23" i="160"/>
  <c r="BA22" i="160"/>
  <c r="BB22" i="160" s="1"/>
  <c r="AX22" i="160"/>
  <c r="AW22" i="160"/>
  <c r="N22" i="160"/>
  <c r="Q22" i="160" s="1"/>
  <c r="AY22" i="160" s="1"/>
  <c r="AZ22" i="160" s="1"/>
  <c r="D22" i="160"/>
  <c r="BA21" i="160"/>
  <c r="BB21" i="160" s="1"/>
  <c r="AX21" i="160"/>
  <c r="AW21" i="160"/>
  <c r="Q21" i="160"/>
  <c r="AY21" i="160" s="1"/>
  <c r="AZ21" i="160" s="1"/>
  <c r="N21" i="160"/>
  <c r="D21" i="160"/>
  <c r="BA20" i="160"/>
  <c r="BB20" i="160" s="1"/>
  <c r="AX20" i="160"/>
  <c r="AW20" i="160"/>
  <c r="N20" i="160"/>
  <c r="Q20" i="160" s="1"/>
  <c r="AY20" i="160" s="1"/>
  <c r="AZ20" i="160" s="1"/>
  <c r="D20" i="160"/>
  <c r="BA19" i="160"/>
  <c r="BB19" i="160" s="1"/>
  <c r="AX19" i="160"/>
  <c r="AW19" i="160"/>
  <c r="Q19" i="160"/>
  <c r="AY19" i="160" s="1"/>
  <c r="AZ19" i="160" s="1"/>
  <c r="N19" i="160"/>
  <c r="D19" i="160"/>
  <c r="BA18" i="160"/>
  <c r="BB18" i="160" s="1"/>
  <c r="AX18" i="160"/>
  <c r="AW18" i="160"/>
  <c r="N18" i="160"/>
  <c r="Q18" i="160" s="1"/>
  <c r="AY18" i="160" s="1"/>
  <c r="AZ18" i="160" s="1"/>
  <c r="D18" i="160"/>
  <c r="BA17" i="160"/>
  <c r="BB17" i="160" s="1"/>
  <c r="AX17" i="160"/>
  <c r="AW17" i="160"/>
  <c r="Q17" i="160"/>
  <c r="AY17" i="160" s="1"/>
  <c r="AZ17" i="160" s="1"/>
  <c r="N17" i="160"/>
  <c r="D17" i="160"/>
  <c r="BA16" i="160"/>
  <c r="BB16" i="160" s="1"/>
  <c r="AX16" i="160"/>
  <c r="AW16" i="160"/>
  <c r="N16" i="160"/>
  <c r="Q16" i="160" s="1"/>
  <c r="AY16" i="160" s="1"/>
  <c r="AZ16" i="160" s="1"/>
  <c r="D16" i="160"/>
  <c r="BA15" i="160"/>
  <c r="BB15" i="160" s="1"/>
  <c r="AX15" i="160"/>
  <c r="AW15" i="160"/>
  <c r="Q15" i="160"/>
  <c r="AY15" i="160" s="1"/>
  <c r="AZ15" i="160" s="1"/>
  <c r="N15" i="160"/>
  <c r="D15" i="160"/>
  <c r="BA14" i="160"/>
  <c r="BB14" i="160" s="1"/>
  <c r="AX14" i="160"/>
  <c r="AW14" i="160"/>
  <c r="N14" i="160"/>
  <c r="Q14" i="160" s="1"/>
  <c r="AY14" i="160" s="1"/>
  <c r="AZ14" i="160" s="1"/>
  <c r="D14" i="160"/>
  <c r="BA13" i="160"/>
  <c r="BB13" i="160" s="1"/>
  <c r="AX13" i="160"/>
  <c r="AW13" i="160"/>
  <c r="Q13" i="160"/>
  <c r="AY13" i="160" s="1"/>
  <c r="AZ13" i="160" s="1"/>
  <c r="N13" i="160"/>
  <c r="D13" i="160"/>
  <c r="BB12" i="160"/>
  <c r="BA12" i="160"/>
  <c r="AX12" i="160"/>
  <c r="AW12" i="160"/>
  <c r="Q12" i="160"/>
  <c r="AY12" i="160" s="1"/>
  <c r="AZ12" i="160" s="1"/>
  <c r="N12" i="160"/>
  <c r="D12" i="160"/>
  <c r="AH6" i="160"/>
  <c r="AH39" i="160" s="1"/>
  <c r="AH4" i="160"/>
  <c r="AH37" i="160" s="1"/>
  <c r="AV2" i="160"/>
  <c r="H2" i="160"/>
  <c r="H35" i="160" s="1"/>
  <c r="B2" i="160"/>
  <c r="B35" i="160" s="1"/>
  <c r="BA64" i="159"/>
  <c r="BB64" i="159" s="1"/>
  <c r="AX64" i="159"/>
  <c r="AW64" i="159"/>
  <c r="Q64" i="159"/>
  <c r="AY64" i="159" s="1"/>
  <c r="AZ64" i="159" s="1"/>
  <c r="N64" i="159"/>
  <c r="D64" i="159"/>
  <c r="BA63" i="159"/>
  <c r="BB63" i="159" s="1"/>
  <c r="AX63" i="159"/>
  <c r="AW63" i="159"/>
  <c r="N63" i="159"/>
  <c r="Q63" i="159" s="1"/>
  <c r="AY63" i="159" s="1"/>
  <c r="AZ63" i="159" s="1"/>
  <c r="D63" i="159"/>
  <c r="BA62" i="159"/>
  <c r="BB62" i="159" s="1"/>
  <c r="AX62" i="159"/>
  <c r="AW62" i="159"/>
  <c r="N62" i="159"/>
  <c r="Q62" i="159" s="1"/>
  <c r="AY62" i="159" s="1"/>
  <c r="AZ62" i="159" s="1"/>
  <c r="D62" i="159"/>
  <c r="BA61" i="159"/>
  <c r="BB61" i="159" s="1"/>
  <c r="AX61" i="159"/>
  <c r="AW61" i="159"/>
  <c r="Q61" i="159"/>
  <c r="AY61" i="159" s="1"/>
  <c r="AZ61" i="159" s="1"/>
  <c r="N61" i="159"/>
  <c r="D61" i="159"/>
  <c r="BA60" i="159"/>
  <c r="BB60" i="159" s="1"/>
  <c r="AX60" i="159"/>
  <c r="AW60" i="159"/>
  <c r="N60" i="159"/>
  <c r="Q60" i="159" s="1"/>
  <c r="AY60" i="159" s="1"/>
  <c r="AZ60" i="159" s="1"/>
  <c r="D60" i="159"/>
  <c r="BA59" i="159"/>
  <c r="BB59" i="159" s="1"/>
  <c r="AX59" i="159"/>
  <c r="AW59" i="159"/>
  <c r="Q59" i="159"/>
  <c r="AY59" i="159" s="1"/>
  <c r="AZ59" i="159" s="1"/>
  <c r="N59" i="159"/>
  <c r="D59" i="159"/>
  <c r="BA58" i="159"/>
  <c r="BB58" i="159" s="1"/>
  <c r="AX58" i="159"/>
  <c r="AW58" i="159"/>
  <c r="Q58" i="159"/>
  <c r="AY58" i="159" s="1"/>
  <c r="AZ58" i="159" s="1"/>
  <c r="N58" i="159"/>
  <c r="D58" i="159"/>
  <c r="BA57" i="159"/>
  <c r="BB57" i="159" s="1"/>
  <c r="AX57" i="159"/>
  <c r="AW57" i="159"/>
  <c r="Q57" i="159"/>
  <c r="AY57" i="159" s="1"/>
  <c r="AZ57" i="159" s="1"/>
  <c r="N57" i="159"/>
  <c r="D57" i="159"/>
  <c r="BA56" i="159"/>
  <c r="BB56" i="159" s="1"/>
  <c r="AX56" i="159"/>
  <c r="AW56" i="159"/>
  <c r="Q56" i="159"/>
  <c r="AY56" i="159" s="1"/>
  <c r="AZ56" i="159" s="1"/>
  <c r="N56" i="159"/>
  <c r="D56" i="159"/>
  <c r="BA55" i="159"/>
  <c r="BB55" i="159" s="1"/>
  <c r="AX55" i="159"/>
  <c r="AW55" i="159"/>
  <c r="N55" i="159"/>
  <c r="Q55" i="159" s="1"/>
  <c r="AY55" i="159" s="1"/>
  <c r="AZ55" i="159" s="1"/>
  <c r="D55" i="159"/>
  <c r="BA54" i="159"/>
  <c r="BB54" i="159" s="1"/>
  <c r="AX54" i="159"/>
  <c r="AW54" i="159"/>
  <c r="N54" i="159"/>
  <c r="Q54" i="159" s="1"/>
  <c r="AY54" i="159" s="1"/>
  <c r="AZ54" i="159" s="1"/>
  <c r="D54" i="159"/>
  <c r="BA53" i="159"/>
  <c r="BB53" i="159" s="1"/>
  <c r="AX53" i="159"/>
  <c r="AW53" i="159"/>
  <c r="Q53" i="159"/>
  <c r="AY53" i="159" s="1"/>
  <c r="AZ53" i="159" s="1"/>
  <c r="N53" i="159"/>
  <c r="D53" i="159"/>
  <c r="BA52" i="159"/>
  <c r="BB52" i="159" s="1"/>
  <c r="AX52" i="159"/>
  <c r="AW52" i="159"/>
  <c r="N52" i="159"/>
  <c r="Q52" i="159" s="1"/>
  <c r="AY52" i="159" s="1"/>
  <c r="AZ52" i="159" s="1"/>
  <c r="D52" i="159"/>
  <c r="BA51" i="159"/>
  <c r="BB51" i="159" s="1"/>
  <c r="AX51" i="159"/>
  <c r="AW51" i="159"/>
  <c r="Q51" i="159"/>
  <c r="AY51" i="159" s="1"/>
  <c r="AZ51" i="159" s="1"/>
  <c r="N51" i="159"/>
  <c r="D51" i="159"/>
  <c r="BA50" i="159"/>
  <c r="BB50" i="159" s="1"/>
  <c r="AX50" i="159"/>
  <c r="AW50" i="159"/>
  <c r="Q50" i="159"/>
  <c r="AY50" i="159" s="1"/>
  <c r="AZ50" i="159" s="1"/>
  <c r="N50" i="159"/>
  <c r="D50" i="159"/>
  <c r="BA49" i="159"/>
  <c r="BB49" i="159" s="1"/>
  <c r="AX49" i="159"/>
  <c r="AW49" i="159"/>
  <c r="N49" i="159"/>
  <c r="Q49" i="159" s="1"/>
  <c r="AY49" i="159" s="1"/>
  <c r="AZ49" i="159" s="1"/>
  <c r="D49" i="159"/>
  <c r="BA48" i="159"/>
  <c r="BB48" i="159" s="1"/>
  <c r="AX48" i="159"/>
  <c r="AW48" i="159"/>
  <c r="N48" i="159"/>
  <c r="Q48" i="159" s="1"/>
  <c r="AY48" i="159" s="1"/>
  <c r="AZ48" i="159" s="1"/>
  <c r="D48" i="159"/>
  <c r="BA47" i="159"/>
  <c r="BB47" i="159" s="1"/>
  <c r="AX47" i="159"/>
  <c r="AW47" i="159"/>
  <c r="N47" i="159"/>
  <c r="Q47" i="159" s="1"/>
  <c r="AY47" i="159" s="1"/>
  <c r="AZ47" i="159" s="1"/>
  <c r="D47" i="159"/>
  <c r="BA46" i="159"/>
  <c r="BB46" i="159" s="1"/>
  <c r="AX46" i="159"/>
  <c r="AW46" i="159"/>
  <c r="Q46" i="159"/>
  <c r="AY46" i="159" s="1"/>
  <c r="AZ46" i="159" s="1"/>
  <c r="N46" i="159"/>
  <c r="D46" i="159"/>
  <c r="BA45" i="159"/>
  <c r="BB45" i="159" s="1"/>
  <c r="AX45" i="159"/>
  <c r="AW45" i="159"/>
  <c r="N45" i="159"/>
  <c r="Q45" i="159" s="1"/>
  <c r="AY45" i="159" s="1"/>
  <c r="AZ45" i="159" s="1"/>
  <c r="D45" i="159"/>
  <c r="BB31" i="159"/>
  <c r="BA31" i="159"/>
  <c r="AX31" i="159"/>
  <c r="AW31" i="159"/>
  <c r="N31" i="159"/>
  <c r="Q31" i="159" s="1"/>
  <c r="AY31" i="159" s="1"/>
  <c r="AZ31" i="159" s="1"/>
  <c r="D31" i="159"/>
  <c r="BA30" i="159"/>
  <c r="BB30" i="159" s="1"/>
  <c r="AX30" i="159"/>
  <c r="AW30" i="159"/>
  <c r="N30" i="159"/>
  <c r="Q30" i="159" s="1"/>
  <c r="AY30" i="159" s="1"/>
  <c r="AZ30" i="159" s="1"/>
  <c r="D30" i="159"/>
  <c r="BB29" i="159"/>
  <c r="BA29" i="159"/>
  <c r="AX29" i="159"/>
  <c r="AW29" i="159"/>
  <c r="N29" i="159"/>
  <c r="Q29" i="159" s="1"/>
  <c r="AY29" i="159" s="1"/>
  <c r="AZ29" i="159" s="1"/>
  <c r="D29" i="159"/>
  <c r="BA28" i="159"/>
  <c r="BB28" i="159" s="1"/>
  <c r="AX28" i="159"/>
  <c r="AW28" i="159"/>
  <c r="N28" i="159"/>
  <c r="Q28" i="159" s="1"/>
  <c r="AY28" i="159" s="1"/>
  <c r="AZ28" i="159" s="1"/>
  <c r="D28" i="159"/>
  <c r="BA27" i="159"/>
  <c r="BB27" i="159" s="1"/>
  <c r="AX27" i="159"/>
  <c r="AW27" i="159"/>
  <c r="N27" i="159"/>
  <c r="Q27" i="159" s="1"/>
  <c r="AY27" i="159" s="1"/>
  <c r="AZ27" i="159" s="1"/>
  <c r="D27" i="159"/>
  <c r="BA26" i="159"/>
  <c r="BB26" i="159" s="1"/>
  <c r="AX26" i="159"/>
  <c r="AW26" i="159"/>
  <c r="N26" i="159"/>
  <c r="Q26" i="159" s="1"/>
  <c r="AY26" i="159" s="1"/>
  <c r="AZ26" i="159" s="1"/>
  <c r="D26" i="159"/>
  <c r="BB25" i="159"/>
  <c r="BA25" i="159"/>
  <c r="AX25" i="159"/>
  <c r="AW25" i="159"/>
  <c r="N25" i="159"/>
  <c r="Q25" i="159" s="1"/>
  <c r="AY25" i="159" s="1"/>
  <c r="AZ25" i="159" s="1"/>
  <c r="D25" i="159"/>
  <c r="BA24" i="159"/>
  <c r="BB24" i="159" s="1"/>
  <c r="AX24" i="159"/>
  <c r="AW24" i="159"/>
  <c r="N24" i="159"/>
  <c r="Q24" i="159" s="1"/>
  <c r="AY24" i="159" s="1"/>
  <c r="AZ24" i="159" s="1"/>
  <c r="D24" i="159"/>
  <c r="BA23" i="159"/>
  <c r="BB23" i="159" s="1"/>
  <c r="AX23" i="159"/>
  <c r="AW23" i="159"/>
  <c r="N23" i="159"/>
  <c r="Q23" i="159" s="1"/>
  <c r="AY23" i="159" s="1"/>
  <c r="AZ23" i="159" s="1"/>
  <c r="D23" i="159"/>
  <c r="BA22" i="159"/>
  <c r="BB22" i="159" s="1"/>
  <c r="AX22" i="159"/>
  <c r="AW22" i="159"/>
  <c r="N22" i="159"/>
  <c r="Q22" i="159" s="1"/>
  <c r="AY22" i="159" s="1"/>
  <c r="AZ22" i="159" s="1"/>
  <c r="D22" i="159"/>
  <c r="BA21" i="159"/>
  <c r="BB21" i="159" s="1"/>
  <c r="AX21" i="159"/>
  <c r="AW21" i="159"/>
  <c r="N21" i="159"/>
  <c r="Q21" i="159" s="1"/>
  <c r="AY21" i="159" s="1"/>
  <c r="AZ21" i="159" s="1"/>
  <c r="D21" i="159"/>
  <c r="BA20" i="159"/>
  <c r="BB20" i="159" s="1"/>
  <c r="AX20" i="159"/>
  <c r="AW20" i="159"/>
  <c r="Q20" i="159"/>
  <c r="AY20" i="159" s="1"/>
  <c r="AZ20" i="159" s="1"/>
  <c r="N20" i="159"/>
  <c r="D20" i="159"/>
  <c r="BA19" i="159"/>
  <c r="BB19" i="159" s="1"/>
  <c r="AX19" i="159"/>
  <c r="AW19" i="159"/>
  <c r="N19" i="159"/>
  <c r="Q19" i="159" s="1"/>
  <c r="AY19" i="159" s="1"/>
  <c r="AZ19" i="159" s="1"/>
  <c r="D19" i="159"/>
  <c r="BA18" i="159"/>
  <c r="BB18" i="159" s="1"/>
  <c r="AX18" i="159"/>
  <c r="AW18" i="159"/>
  <c r="N18" i="159"/>
  <c r="Q18" i="159" s="1"/>
  <c r="AY18" i="159" s="1"/>
  <c r="AZ18" i="159" s="1"/>
  <c r="D18" i="159"/>
  <c r="BA17" i="159"/>
  <c r="BB17" i="159" s="1"/>
  <c r="AX17" i="159"/>
  <c r="AW17" i="159"/>
  <c r="N17" i="159"/>
  <c r="Q17" i="159" s="1"/>
  <c r="AY17" i="159" s="1"/>
  <c r="AZ17" i="159" s="1"/>
  <c r="D17" i="159"/>
  <c r="BA16" i="159"/>
  <c r="BB16" i="159" s="1"/>
  <c r="AX16" i="159"/>
  <c r="AW16" i="159"/>
  <c r="N16" i="159"/>
  <c r="Q16" i="159" s="1"/>
  <c r="AY16" i="159" s="1"/>
  <c r="AZ16" i="159" s="1"/>
  <c r="D16" i="159"/>
  <c r="BA15" i="159"/>
  <c r="BB15" i="159" s="1"/>
  <c r="AX15" i="159"/>
  <c r="AW15" i="159"/>
  <c r="N15" i="159"/>
  <c r="Q15" i="159" s="1"/>
  <c r="AY15" i="159" s="1"/>
  <c r="AZ15" i="159" s="1"/>
  <c r="D15" i="159"/>
  <c r="BA14" i="159"/>
  <c r="BB14" i="159" s="1"/>
  <c r="AX14" i="159"/>
  <c r="AW14" i="159"/>
  <c r="N14" i="159"/>
  <c r="Q14" i="159" s="1"/>
  <c r="AY14" i="159" s="1"/>
  <c r="AZ14" i="159" s="1"/>
  <c r="D14" i="159"/>
  <c r="BA13" i="159"/>
  <c r="BB13" i="159" s="1"/>
  <c r="AX13" i="159"/>
  <c r="AW13" i="159"/>
  <c r="N13" i="159"/>
  <c r="Q13" i="159" s="1"/>
  <c r="AY13" i="159" s="1"/>
  <c r="AZ13" i="159" s="1"/>
  <c r="D13" i="159"/>
  <c r="BA12" i="159"/>
  <c r="BB12" i="159" s="1"/>
  <c r="AX12" i="159"/>
  <c r="AW12" i="159"/>
  <c r="Q12" i="159"/>
  <c r="AY12" i="159" s="1"/>
  <c r="AZ12" i="159" s="1"/>
  <c r="N12" i="159"/>
  <c r="D12" i="159"/>
  <c r="AH6" i="159"/>
  <c r="AH39" i="159" s="1"/>
  <c r="AH4" i="159"/>
  <c r="AH37" i="159" s="1"/>
  <c r="AV2" i="159"/>
  <c r="AV30" i="159" s="1"/>
  <c r="H2" i="159"/>
  <c r="H35" i="159" s="1"/>
  <c r="B2" i="159"/>
  <c r="B35" i="159" s="1"/>
  <c r="BA64" i="158"/>
  <c r="BB64" i="158" s="1"/>
  <c r="AZ64" i="158"/>
  <c r="AX64" i="158"/>
  <c r="AW64" i="158"/>
  <c r="N64" i="158"/>
  <c r="Q64" i="158" s="1"/>
  <c r="AY64" i="158" s="1"/>
  <c r="D64" i="158"/>
  <c r="BA63" i="158"/>
  <c r="BB63" i="158" s="1"/>
  <c r="AX63" i="158"/>
  <c r="AW63" i="158"/>
  <c r="N63" i="158"/>
  <c r="Q63" i="158" s="1"/>
  <c r="AY63" i="158" s="1"/>
  <c r="AZ63" i="158" s="1"/>
  <c r="D63" i="158"/>
  <c r="BA62" i="158"/>
  <c r="BB62" i="158" s="1"/>
  <c r="AX62" i="158"/>
  <c r="AW62" i="158"/>
  <c r="N62" i="158"/>
  <c r="Q62" i="158" s="1"/>
  <c r="AY62" i="158" s="1"/>
  <c r="AZ62" i="158" s="1"/>
  <c r="D62" i="158"/>
  <c r="BA61" i="158"/>
  <c r="BB61" i="158" s="1"/>
  <c r="AX61" i="158"/>
  <c r="AW61" i="158"/>
  <c r="N61" i="158"/>
  <c r="Q61" i="158" s="1"/>
  <c r="AY61" i="158" s="1"/>
  <c r="AZ61" i="158" s="1"/>
  <c r="D61" i="158"/>
  <c r="BA60" i="158"/>
  <c r="BB60" i="158" s="1"/>
  <c r="AX60" i="158"/>
  <c r="AW60" i="158"/>
  <c r="N60" i="158"/>
  <c r="Q60" i="158" s="1"/>
  <c r="AY60" i="158" s="1"/>
  <c r="AZ60" i="158" s="1"/>
  <c r="D60" i="158"/>
  <c r="BA59" i="158"/>
  <c r="BB59" i="158" s="1"/>
  <c r="AX59" i="158"/>
  <c r="AW59" i="158"/>
  <c r="N59" i="158"/>
  <c r="Q59" i="158" s="1"/>
  <c r="AY59" i="158" s="1"/>
  <c r="AZ59" i="158" s="1"/>
  <c r="D59" i="158"/>
  <c r="BA58" i="158"/>
  <c r="BB58" i="158" s="1"/>
  <c r="AX58" i="158"/>
  <c r="AW58" i="158"/>
  <c r="N58" i="158"/>
  <c r="Q58" i="158" s="1"/>
  <c r="AY58" i="158" s="1"/>
  <c r="AZ58" i="158" s="1"/>
  <c r="D58" i="158"/>
  <c r="BA57" i="158"/>
  <c r="BB57" i="158" s="1"/>
  <c r="AX57" i="158"/>
  <c r="AW57" i="158"/>
  <c r="N57" i="158"/>
  <c r="Q57" i="158" s="1"/>
  <c r="AY57" i="158" s="1"/>
  <c r="AZ57" i="158" s="1"/>
  <c r="D57" i="158"/>
  <c r="BA56" i="158"/>
  <c r="BB56" i="158" s="1"/>
  <c r="AX56" i="158"/>
  <c r="AW56" i="158"/>
  <c r="N56" i="158"/>
  <c r="Q56" i="158" s="1"/>
  <c r="AY56" i="158" s="1"/>
  <c r="AZ56" i="158" s="1"/>
  <c r="D56" i="158"/>
  <c r="BA55" i="158"/>
  <c r="BB55" i="158" s="1"/>
  <c r="AX55" i="158"/>
  <c r="AW55" i="158"/>
  <c r="N55" i="158"/>
  <c r="Q55" i="158" s="1"/>
  <c r="AY55" i="158" s="1"/>
  <c r="AZ55" i="158" s="1"/>
  <c r="D55" i="158"/>
  <c r="BA54" i="158"/>
  <c r="BB54" i="158" s="1"/>
  <c r="AX54" i="158"/>
  <c r="AW54" i="158"/>
  <c r="N54" i="158"/>
  <c r="Q54" i="158" s="1"/>
  <c r="AY54" i="158" s="1"/>
  <c r="AZ54" i="158" s="1"/>
  <c r="D54" i="158"/>
  <c r="BA53" i="158"/>
  <c r="BB53" i="158" s="1"/>
  <c r="AX53" i="158"/>
  <c r="AW53" i="158"/>
  <c r="Q53" i="158"/>
  <c r="AY53" i="158" s="1"/>
  <c r="AZ53" i="158" s="1"/>
  <c r="N53" i="158"/>
  <c r="D53" i="158"/>
  <c r="BA52" i="158"/>
  <c r="BB52" i="158" s="1"/>
  <c r="AX52" i="158"/>
  <c r="AW52" i="158"/>
  <c r="N52" i="158"/>
  <c r="Q52" i="158" s="1"/>
  <c r="AY52" i="158" s="1"/>
  <c r="AZ52" i="158" s="1"/>
  <c r="D52" i="158"/>
  <c r="BA51" i="158"/>
  <c r="BB51" i="158" s="1"/>
  <c r="AX51" i="158"/>
  <c r="AW51" i="158"/>
  <c r="N51" i="158"/>
  <c r="Q51" i="158" s="1"/>
  <c r="AY51" i="158" s="1"/>
  <c r="AZ51" i="158" s="1"/>
  <c r="D51" i="158"/>
  <c r="BB50" i="158"/>
  <c r="BA50" i="158"/>
  <c r="AX50" i="158"/>
  <c r="AW50" i="158"/>
  <c r="N50" i="158"/>
  <c r="Q50" i="158" s="1"/>
  <c r="AY50" i="158" s="1"/>
  <c r="AZ50" i="158" s="1"/>
  <c r="D50" i="158"/>
  <c r="BA49" i="158"/>
  <c r="BB49" i="158" s="1"/>
  <c r="AX49" i="158"/>
  <c r="AW49" i="158"/>
  <c r="Q49" i="158"/>
  <c r="AY49" i="158" s="1"/>
  <c r="AZ49" i="158" s="1"/>
  <c r="N49" i="158"/>
  <c r="D49" i="158"/>
  <c r="BA48" i="158"/>
  <c r="BB48" i="158" s="1"/>
  <c r="AX48" i="158"/>
  <c r="AW48" i="158"/>
  <c r="N48" i="158"/>
  <c r="Q48" i="158" s="1"/>
  <c r="AY48" i="158" s="1"/>
  <c r="AZ48" i="158" s="1"/>
  <c r="D48" i="158"/>
  <c r="BA47" i="158"/>
  <c r="BB47" i="158" s="1"/>
  <c r="AX47" i="158"/>
  <c r="AW47" i="158"/>
  <c r="N47" i="158"/>
  <c r="Q47" i="158" s="1"/>
  <c r="AY47" i="158" s="1"/>
  <c r="AZ47" i="158" s="1"/>
  <c r="D47" i="158"/>
  <c r="BB46" i="158"/>
  <c r="BA46" i="158"/>
  <c r="AX46" i="158"/>
  <c r="AW46" i="158"/>
  <c r="N46" i="158"/>
  <c r="Q46" i="158" s="1"/>
  <c r="AY46" i="158" s="1"/>
  <c r="AZ46" i="158" s="1"/>
  <c r="D46" i="158"/>
  <c r="BB45" i="158"/>
  <c r="BA45" i="158"/>
  <c r="AX45" i="158"/>
  <c r="AW45" i="158"/>
  <c r="N45" i="158"/>
  <c r="Q45" i="158" s="1"/>
  <c r="AY45" i="158" s="1"/>
  <c r="AZ45" i="158" s="1"/>
  <c r="D45" i="158"/>
  <c r="BB31" i="158"/>
  <c r="BA31" i="158"/>
  <c r="AX31" i="158"/>
  <c r="AW31" i="158"/>
  <c r="N31" i="158"/>
  <c r="Q31" i="158" s="1"/>
  <c r="AY31" i="158" s="1"/>
  <c r="AZ31" i="158" s="1"/>
  <c r="D31" i="158"/>
  <c r="BA30" i="158"/>
  <c r="BB30" i="158" s="1"/>
  <c r="AX30" i="158"/>
  <c r="AW30" i="158"/>
  <c r="Q30" i="158"/>
  <c r="AY30" i="158" s="1"/>
  <c r="AZ30" i="158" s="1"/>
  <c r="N30" i="158"/>
  <c r="D30" i="158"/>
  <c r="BA29" i="158"/>
  <c r="BB29" i="158" s="1"/>
  <c r="AX29" i="158"/>
  <c r="AW29" i="158"/>
  <c r="N29" i="158"/>
  <c r="Q29" i="158" s="1"/>
  <c r="AY29" i="158" s="1"/>
  <c r="AZ29" i="158" s="1"/>
  <c r="D29" i="158"/>
  <c r="BA28" i="158"/>
  <c r="BB28" i="158" s="1"/>
  <c r="AX28" i="158"/>
  <c r="AW28" i="158"/>
  <c r="Q28" i="158"/>
  <c r="AY28" i="158" s="1"/>
  <c r="AZ28" i="158" s="1"/>
  <c r="N28" i="158"/>
  <c r="D28" i="158"/>
  <c r="BA27" i="158"/>
  <c r="BB27" i="158" s="1"/>
  <c r="AX27" i="158"/>
  <c r="AW27" i="158"/>
  <c r="N27" i="158"/>
  <c r="Q27" i="158" s="1"/>
  <c r="AY27" i="158" s="1"/>
  <c r="AZ27" i="158" s="1"/>
  <c r="D27" i="158"/>
  <c r="BA26" i="158"/>
  <c r="BB26" i="158" s="1"/>
  <c r="AX26" i="158"/>
  <c r="AW26" i="158"/>
  <c r="N26" i="158"/>
  <c r="Q26" i="158" s="1"/>
  <c r="AY26" i="158" s="1"/>
  <c r="AZ26" i="158" s="1"/>
  <c r="D26" i="158"/>
  <c r="BA25" i="158"/>
  <c r="BB25" i="158" s="1"/>
  <c r="AX25" i="158"/>
  <c r="AW25" i="158"/>
  <c r="N25" i="158"/>
  <c r="Q25" i="158" s="1"/>
  <c r="AY25" i="158" s="1"/>
  <c r="AZ25" i="158" s="1"/>
  <c r="D25" i="158"/>
  <c r="BA24" i="158"/>
  <c r="BB24" i="158" s="1"/>
  <c r="AX24" i="158"/>
  <c r="AW24" i="158"/>
  <c r="N24" i="158"/>
  <c r="Q24" i="158" s="1"/>
  <c r="AY24" i="158" s="1"/>
  <c r="AZ24" i="158" s="1"/>
  <c r="D24" i="158"/>
  <c r="BA23" i="158"/>
  <c r="BB23" i="158" s="1"/>
  <c r="AX23" i="158"/>
  <c r="AW23" i="158"/>
  <c r="N23" i="158"/>
  <c r="Q23" i="158" s="1"/>
  <c r="AY23" i="158" s="1"/>
  <c r="AZ23" i="158" s="1"/>
  <c r="D23" i="158"/>
  <c r="BB22" i="158"/>
  <c r="BA22" i="158"/>
  <c r="AX22" i="158"/>
  <c r="AW22" i="158"/>
  <c r="N22" i="158"/>
  <c r="Q22" i="158" s="1"/>
  <c r="AY22" i="158" s="1"/>
  <c r="AZ22" i="158" s="1"/>
  <c r="D22" i="158"/>
  <c r="BA21" i="158"/>
  <c r="BB21" i="158" s="1"/>
  <c r="AX21" i="158"/>
  <c r="AW21" i="158"/>
  <c r="N21" i="158"/>
  <c r="Q21" i="158" s="1"/>
  <c r="AY21" i="158" s="1"/>
  <c r="AZ21" i="158" s="1"/>
  <c r="D21" i="158"/>
  <c r="BB20" i="158"/>
  <c r="BA20" i="158"/>
  <c r="AY20" i="158"/>
  <c r="AZ20" i="158" s="1"/>
  <c r="AX20" i="158"/>
  <c r="AW20" i="158"/>
  <c r="Q20" i="158"/>
  <c r="N20" i="158"/>
  <c r="D20" i="158"/>
  <c r="BA19" i="158"/>
  <c r="BB19" i="158" s="1"/>
  <c r="AX19" i="158"/>
  <c r="AW19" i="158"/>
  <c r="N19" i="158"/>
  <c r="Q19" i="158" s="1"/>
  <c r="AY19" i="158" s="1"/>
  <c r="AZ19" i="158" s="1"/>
  <c r="D19" i="158"/>
  <c r="BA18" i="158"/>
  <c r="BB18" i="158" s="1"/>
  <c r="AX18" i="158"/>
  <c r="AW18" i="158"/>
  <c r="N18" i="158"/>
  <c r="Q18" i="158" s="1"/>
  <c r="AY18" i="158" s="1"/>
  <c r="AZ18" i="158" s="1"/>
  <c r="D18" i="158"/>
  <c r="BA17" i="158"/>
  <c r="BB17" i="158" s="1"/>
  <c r="AX17" i="158"/>
  <c r="AW17" i="158"/>
  <c r="N17" i="158"/>
  <c r="Q17" i="158" s="1"/>
  <c r="AY17" i="158" s="1"/>
  <c r="AZ17" i="158" s="1"/>
  <c r="D17" i="158"/>
  <c r="BA16" i="158"/>
  <c r="BB16" i="158" s="1"/>
  <c r="AX16" i="158"/>
  <c r="AW16" i="158"/>
  <c r="N16" i="158"/>
  <c r="Q16" i="158" s="1"/>
  <c r="AY16" i="158" s="1"/>
  <c r="AZ16" i="158" s="1"/>
  <c r="D16" i="158"/>
  <c r="BA15" i="158"/>
  <c r="BB15" i="158" s="1"/>
  <c r="AX15" i="158"/>
  <c r="AW15" i="158"/>
  <c r="N15" i="158"/>
  <c r="Q15" i="158" s="1"/>
  <c r="AY15" i="158" s="1"/>
  <c r="AZ15" i="158" s="1"/>
  <c r="D15" i="158"/>
  <c r="BA14" i="158"/>
  <c r="BB14" i="158" s="1"/>
  <c r="AZ14" i="158"/>
  <c r="AX14" i="158"/>
  <c r="AW14" i="158"/>
  <c r="N14" i="158"/>
  <c r="Q14" i="158" s="1"/>
  <c r="AY14" i="158" s="1"/>
  <c r="D14" i="158"/>
  <c r="BA13" i="158"/>
  <c r="BB13" i="158" s="1"/>
  <c r="AX13" i="158"/>
  <c r="AW13" i="158"/>
  <c r="N13" i="158"/>
  <c r="Q13" i="158" s="1"/>
  <c r="AY13" i="158" s="1"/>
  <c r="AZ13" i="158" s="1"/>
  <c r="D13" i="158"/>
  <c r="BA12" i="158"/>
  <c r="BB12" i="158" s="1"/>
  <c r="AX12" i="158"/>
  <c r="AW12" i="158"/>
  <c r="N12" i="158"/>
  <c r="Q12" i="158" s="1"/>
  <c r="AY12" i="158" s="1"/>
  <c r="AZ12" i="158" s="1"/>
  <c r="D12" i="158"/>
  <c r="AH6" i="158"/>
  <c r="AH39" i="158" s="1"/>
  <c r="AH4" i="158"/>
  <c r="AH37" i="158" s="1"/>
  <c r="AV2" i="158"/>
  <c r="AV61" i="158" s="1"/>
  <c r="H2" i="158"/>
  <c r="H35" i="158" s="1"/>
  <c r="B2" i="158"/>
  <c r="B35" i="158" s="1"/>
  <c r="BB64" i="157"/>
  <c r="BA64" i="157"/>
  <c r="AX64" i="157"/>
  <c r="AW64" i="157"/>
  <c r="Q64" i="157"/>
  <c r="AY64" i="157" s="1"/>
  <c r="AZ64" i="157" s="1"/>
  <c r="N64" i="157"/>
  <c r="D64" i="157"/>
  <c r="BA63" i="157"/>
  <c r="BB63" i="157" s="1"/>
  <c r="AX63" i="157"/>
  <c r="AW63" i="157"/>
  <c r="N63" i="157"/>
  <c r="Q63" i="157" s="1"/>
  <c r="AY63" i="157" s="1"/>
  <c r="AZ63" i="157" s="1"/>
  <c r="D63" i="157"/>
  <c r="BB62" i="157"/>
  <c r="BA62" i="157"/>
  <c r="AX62" i="157"/>
  <c r="AW62" i="157"/>
  <c r="N62" i="157"/>
  <c r="Q62" i="157" s="1"/>
  <c r="AY62" i="157" s="1"/>
  <c r="AZ62" i="157" s="1"/>
  <c r="D62" i="157"/>
  <c r="BA61" i="157"/>
  <c r="BB61" i="157" s="1"/>
  <c r="AX61" i="157"/>
  <c r="AW61" i="157"/>
  <c r="Q61" i="157"/>
  <c r="AY61" i="157" s="1"/>
  <c r="AZ61" i="157" s="1"/>
  <c r="N61" i="157"/>
  <c r="D61" i="157"/>
  <c r="BA60" i="157"/>
  <c r="BB60" i="157" s="1"/>
  <c r="AX60" i="157"/>
  <c r="AW60" i="157"/>
  <c r="Q60" i="157"/>
  <c r="AY60" i="157" s="1"/>
  <c r="AZ60" i="157" s="1"/>
  <c r="N60" i="157"/>
  <c r="D60" i="157"/>
  <c r="BA59" i="157"/>
  <c r="BB59" i="157" s="1"/>
  <c r="AX59" i="157"/>
  <c r="AW59" i="157"/>
  <c r="Q59" i="157"/>
  <c r="AY59" i="157" s="1"/>
  <c r="AZ59" i="157" s="1"/>
  <c r="N59" i="157"/>
  <c r="D59" i="157"/>
  <c r="BA58" i="157"/>
  <c r="BB58" i="157" s="1"/>
  <c r="AX58" i="157"/>
  <c r="AW58" i="157"/>
  <c r="N58" i="157"/>
  <c r="Q58" i="157" s="1"/>
  <c r="AY58" i="157" s="1"/>
  <c r="AZ58" i="157" s="1"/>
  <c r="D58" i="157"/>
  <c r="BA57" i="157"/>
  <c r="BB57" i="157" s="1"/>
  <c r="AX57" i="157"/>
  <c r="AW57" i="157"/>
  <c r="Q57" i="157"/>
  <c r="AY57" i="157" s="1"/>
  <c r="AZ57" i="157" s="1"/>
  <c r="N57" i="157"/>
  <c r="D57" i="157"/>
  <c r="BB56" i="157"/>
  <c r="BA56" i="157"/>
  <c r="AX56" i="157"/>
  <c r="AW56" i="157"/>
  <c r="N56" i="157"/>
  <c r="Q56" i="157" s="1"/>
  <c r="AY56" i="157" s="1"/>
  <c r="AZ56" i="157" s="1"/>
  <c r="D56" i="157"/>
  <c r="BA55" i="157"/>
  <c r="BB55" i="157" s="1"/>
  <c r="AX55" i="157"/>
  <c r="AW55" i="157"/>
  <c r="N55" i="157"/>
  <c r="Q55" i="157" s="1"/>
  <c r="AY55" i="157" s="1"/>
  <c r="AZ55" i="157" s="1"/>
  <c r="D55" i="157"/>
  <c r="BA54" i="157"/>
  <c r="BB54" i="157" s="1"/>
  <c r="AX54" i="157"/>
  <c r="AW54" i="157"/>
  <c r="Q54" i="157"/>
  <c r="AY54" i="157" s="1"/>
  <c r="AZ54" i="157" s="1"/>
  <c r="N54" i="157"/>
  <c r="D54" i="157"/>
  <c r="BA53" i="157"/>
  <c r="BB53" i="157" s="1"/>
  <c r="AX53" i="157"/>
  <c r="AW53" i="157"/>
  <c r="N53" i="157"/>
  <c r="Q53" i="157" s="1"/>
  <c r="AY53" i="157" s="1"/>
  <c r="AZ53" i="157" s="1"/>
  <c r="D53" i="157"/>
  <c r="BB52" i="157"/>
  <c r="BA52" i="157"/>
  <c r="AX52" i="157"/>
  <c r="AW52" i="157"/>
  <c r="N52" i="157"/>
  <c r="Q52" i="157" s="1"/>
  <c r="AY52" i="157" s="1"/>
  <c r="AZ52" i="157" s="1"/>
  <c r="D52" i="157"/>
  <c r="BA51" i="157"/>
  <c r="BB51" i="157" s="1"/>
  <c r="AX51" i="157"/>
  <c r="AW51" i="157"/>
  <c r="Q51" i="157"/>
  <c r="AY51" i="157" s="1"/>
  <c r="AZ51" i="157" s="1"/>
  <c r="N51" i="157"/>
  <c r="D51" i="157"/>
  <c r="BA50" i="157"/>
  <c r="BB50" i="157" s="1"/>
  <c r="AX50" i="157"/>
  <c r="AW50" i="157"/>
  <c r="Q50" i="157"/>
  <c r="AY50" i="157" s="1"/>
  <c r="AZ50" i="157" s="1"/>
  <c r="N50" i="157"/>
  <c r="D50" i="157"/>
  <c r="BA49" i="157"/>
  <c r="BB49" i="157" s="1"/>
  <c r="AX49" i="157"/>
  <c r="AW49" i="157"/>
  <c r="N49" i="157"/>
  <c r="Q49" i="157" s="1"/>
  <c r="AY49" i="157" s="1"/>
  <c r="AZ49" i="157" s="1"/>
  <c r="D49" i="157"/>
  <c r="BA48" i="157"/>
  <c r="BB48" i="157" s="1"/>
  <c r="AX48" i="157"/>
  <c r="AW48" i="157"/>
  <c r="Q48" i="157"/>
  <c r="AY48" i="157" s="1"/>
  <c r="AZ48" i="157" s="1"/>
  <c r="N48" i="157"/>
  <c r="D48" i="157"/>
  <c r="BA47" i="157"/>
  <c r="BB47" i="157" s="1"/>
  <c r="AX47" i="157"/>
  <c r="AW47" i="157"/>
  <c r="Q47" i="157"/>
  <c r="AY47" i="157" s="1"/>
  <c r="AZ47" i="157" s="1"/>
  <c r="N47" i="157"/>
  <c r="D47" i="157"/>
  <c r="BB46" i="157"/>
  <c r="BA46" i="157"/>
  <c r="AX46" i="157"/>
  <c r="AW46" i="157"/>
  <c r="Q46" i="157"/>
  <c r="AY46" i="157" s="1"/>
  <c r="AZ46" i="157" s="1"/>
  <c r="N46" i="157"/>
  <c r="D46" i="157"/>
  <c r="BA45" i="157"/>
  <c r="BB45" i="157" s="1"/>
  <c r="AX45" i="157"/>
  <c r="AW45" i="157"/>
  <c r="N45" i="157"/>
  <c r="Q45" i="157" s="1"/>
  <c r="AY45" i="157" s="1"/>
  <c r="AZ45" i="157" s="1"/>
  <c r="D45" i="157"/>
  <c r="BA31" i="157"/>
  <c r="BB31" i="157" s="1"/>
  <c r="AX31" i="157"/>
  <c r="AW31" i="157"/>
  <c r="N31" i="157"/>
  <c r="Q31" i="157" s="1"/>
  <c r="AY31" i="157" s="1"/>
  <c r="AZ31" i="157" s="1"/>
  <c r="D31" i="157"/>
  <c r="BB30" i="157"/>
  <c r="BA30" i="157"/>
  <c r="AX30" i="157"/>
  <c r="AW30" i="157"/>
  <c r="Q30" i="157"/>
  <c r="AY30" i="157" s="1"/>
  <c r="AZ30" i="157" s="1"/>
  <c r="N30" i="157"/>
  <c r="D30" i="157"/>
  <c r="BA29" i="157"/>
  <c r="BB29" i="157" s="1"/>
  <c r="AX29" i="157"/>
  <c r="AW29" i="157"/>
  <c r="N29" i="157"/>
  <c r="Q29" i="157" s="1"/>
  <c r="AY29" i="157" s="1"/>
  <c r="AZ29" i="157" s="1"/>
  <c r="D29" i="157"/>
  <c r="BA28" i="157"/>
  <c r="BB28" i="157" s="1"/>
  <c r="AX28" i="157"/>
  <c r="AW28" i="157"/>
  <c r="N28" i="157"/>
  <c r="Q28" i="157" s="1"/>
  <c r="AY28" i="157" s="1"/>
  <c r="AZ28" i="157" s="1"/>
  <c r="D28" i="157"/>
  <c r="BB27" i="157"/>
  <c r="BA27" i="157"/>
  <c r="AX27" i="157"/>
  <c r="AW27" i="157"/>
  <c r="Q27" i="157"/>
  <c r="AY27" i="157" s="1"/>
  <c r="AZ27" i="157" s="1"/>
  <c r="N27" i="157"/>
  <c r="D27" i="157"/>
  <c r="BA26" i="157"/>
  <c r="BB26" i="157" s="1"/>
  <c r="AX26" i="157"/>
  <c r="AW26" i="157"/>
  <c r="N26" i="157"/>
  <c r="Q26" i="157" s="1"/>
  <c r="AY26" i="157" s="1"/>
  <c r="AZ26" i="157" s="1"/>
  <c r="D26" i="157"/>
  <c r="BA25" i="157"/>
  <c r="BB25" i="157" s="1"/>
  <c r="AX25" i="157"/>
  <c r="AW25" i="157"/>
  <c r="N25" i="157"/>
  <c r="Q25" i="157" s="1"/>
  <c r="AY25" i="157" s="1"/>
  <c r="AZ25" i="157" s="1"/>
  <c r="D25" i="157"/>
  <c r="BB24" i="157"/>
  <c r="BA24" i="157"/>
  <c r="AX24" i="157"/>
  <c r="AW24" i="157"/>
  <c r="Q24" i="157"/>
  <c r="AY24" i="157" s="1"/>
  <c r="AZ24" i="157" s="1"/>
  <c r="N24" i="157"/>
  <c r="D24" i="157"/>
  <c r="BA23" i="157"/>
  <c r="BB23" i="157" s="1"/>
  <c r="AX23" i="157"/>
  <c r="AW23" i="157"/>
  <c r="N23" i="157"/>
  <c r="Q23" i="157" s="1"/>
  <c r="AY23" i="157" s="1"/>
  <c r="AZ23" i="157" s="1"/>
  <c r="D23" i="157"/>
  <c r="BA22" i="157"/>
  <c r="BB22" i="157" s="1"/>
  <c r="AX22" i="157"/>
  <c r="AW22" i="157"/>
  <c r="N22" i="157"/>
  <c r="Q22" i="157" s="1"/>
  <c r="AY22" i="157" s="1"/>
  <c r="AZ22" i="157" s="1"/>
  <c r="D22" i="157"/>
  <c r="BB21" i="157"/>
  <c r="BA21" i="157"/>
  <c r="AX21" i="157"/>
  <c r="AW21" i="157"/>
  <c r="Q21" i="157"/>
  <c r="AY21" i="157" s="1"/>
  <c r="AZ21" i="157" s="1"/>
  <c r="N21" i="157"/>
  <c r="D21" i="157"/>
  <c r="BA20" i="157"/>
  <c r="BB20" i="157" s="1"/>
  <c r="AX20" i="157"/>
  <c r="AW20" i="157"/>
  <c r="N20" i="157"/>
  <c r="Q20" i="157" s="1"/>
  <c r="AY20" i="157" s="1"/>
  <c r="AZ20" i="157" s="1"/>
  <c r="D20" i="157"/>
  <c r="BA19" i="157"/>
  <c r="BB19" i="157" s="1"/>
  <c r="AX19" i="157"/>
  <c r="AW19" i="157"/>
  <c r="N19" i="157"/>
  <c r="Q19" i="157" s="1"/>
  <c r="AY19" i="157" s="1"/>
  <c r="AZ19" i="157" s="1"/>
  <c r="D19" i="157"/>
  <c r="BB18" i="157"/>
  <c r="BA18" i="157"/>
  <c r="AX18" i="157"/>
  <c r="AW18" i="157"/>
  <c r="Q18" i="157"/>
  <c r="AY18" i="157" s="1"/>
  <c r="AZ18" i="157" s="1"/>
  <c r="N18" i="157"/>
  <c r="D18" i="157"/>
  <c r="BA17" i="157"/>
  <c r="BB17" i="157" s="1"/>
  <c r="AX17" i="157"/>
  <c r="AW17" i="157"/>
  <c r="N17" i="157"/>
  <c r="Q17" i="157" s="1"/>
  <c r="AY17" i="157" s="1"/>
  <c r="AZ17" i="157" s="1"/>
  <c r="D17" i="157"/>
  <c r="BA16" i="157"/>
  <c r="BB16" i="157" s="1"/>
  <c r="AX16" i="157"/>
  <c r="AW16" i="157"/>
  <c r="N16" i="157"/>
  <c r="Q16" i="157" s="1"/>
  <c r="AY16" i="157" s="1"/>
  <c r="AZ16" i="157" s="1"/>
  <c r="D16" i="157"/>
  <c r="BB15" i="157"/>
  <c r="BA15" i="157"/>
  <c r="AX15" i="157"/>
  <c r="AW15" i="157"/>
  <c r="Q15" i="157"/>
  <c r="AY15" i="157" s="1"/>
  <c r="AZ15" i="157" s="1"/>
  <c r="N15" i="157"/>
  <c r="D15" i="157"/>
  <c r="BA14" i="157"/>
  <c r="BB14" i="157" s="1"/>
  <c r="AX14" i="157"/>
  <c r="AW14" i="157"/>
  <c r="N14" i="157"/>
  <c r="Q14" i="157" s="1"/>
  <c r="AY14" i="157" s="1"/>
  <c r="AZ14" i="157" s="1"/>
  <c r="D14" i="157"/>
  <c r="BA13" i="157"/>
  <c r="BB13" i="157" s="1"/>
  <c r="AX13" i="157"/>
  <c r="AW13" i="157"/>
  <c r="N13" i="157"/>
  <c r="Q13" i="157" s="1"/>
  <c r="AY13" i="157" s="1"/>
  <c r="AZ13" i="157" s="1"/>
  <c r="D13" i="157"/>
  <c r="BB12" i="157"/>
  <c r="BA12" i="157"/>
  <c r="AX12" i="157"/>
  <c r="AW12" i="157"/>
  <c r="Q12" i="157"/>
  <c r="AY12" i="157" s="1"/>
  <c r="AZ12" i="157" s="1"/>
  <c r="N12" i="157"/>
  <c r="D12" i="157"/>
  <c r="AH6" i="157"/>
  <c r="AH39" i="157" s="1"/>
  <c r="AH4" i="157"/>
  <c r="AH37" i="157" s="1"/>
  <c r="AV2" i="157"/>
  <c r="H2" i="157"/>
  <c r="H35" i="157" s="1"/>
  <c r="B2" i="157"/>
  <c r="B35" i="157" s="1"/>
  <c r="BA64" i="156"/>
  <c r="BB64" i="156" s="1"/>
  <c r="AX64" i="156"/>
  <c r="AW64" i="156"/>
  <c r="N64" i="156"/>
  <c r="Q64" i="156" s="1"/>
  <c r="AY64" i="156" s="1"/>
  <c r="AZ64" i="156" s="1"/>
  <c r="D64" i="156"/>
  <c r="BA63" i="156"/>
  <c r="BB63" i="156" s="1"/>
  <c r="AX63" i="156"/>
  <c r="AW63" i="156"/>
  <c r="N63" i="156"/>
  <c r="Q63" i="156" s="1"/>
  <c r="AY63" i="156" s="1"/>
  <c r="AZ63" i="156" s="1"/>
  <c r="D63" i="156"/>
  <c r="BA62" i="156"/>
  <c r="BB62" i="156" s="1"/>
  <c r="AX62" i="156"/>
  <c r="AW62" i="156"/>
  <c r="N62" i="156"/>
  <c r="Q62" i="156" s="1"/>
  <c r="AY62" i="156" s="1"/>
  <c r="AZ62" i="156" s="1"/>
  <c r="D62" i="156"/>
  <c r="BA61" i="156"/>
  <c r="BB61" i="156" s="1"/>
  <c r="AX61" i="156"/>
  <c r="AW61" i="156"/>
  <c r="N61" i="156"/>
  <c r="Q61" i="156" s="1"/>
  <c r="AY61" i="156" s="1"/>
  <c r="AZ61" i="156" s="1"/>
  <c r="D61" i="156"/>
  <c r="BA60" i="156"/>
  <c r="BB60" i="156" s="1"/>
  <c r="AX60" i="156"/>
  <c r="AW60" i="156"/>
  <c r="N60" i="156"/>
  <c r="Q60" i="156" s="1"/>
  <c r="AY60" i="156" s="1"/>
  <c r="AZ60" i="156" s="1"/>
  <c r="D60" i="156"/>
  <c r="BA59" i="156"/>
  <c r="BB59" i="156" s="1"/>
  <c r="AX59" i="156"/>
  <c r="AW59" i="156"/>
  <c r="Q59" i="156"/>
  <c r="AY59" i="156" s="1"/>
  <c r="AZ59" i="156" s="1"/>
  <c r="N59" i="156"/>
  <c r="D59" i="156"/>
  <c r="BA58" i="156"/>
  <c r="BB58" i="156" s="1"/>
  <c r="AX58" i="156"/>
  <c r="AW58" i="156"/>
  <c r="N58" i="156"/>
  <c r="Q58" i="156" s="1"/>
  <c r="AY58" i="156" s="1"/>
  <c r="AZ58" i="156" s="1"/>
  <c r="D58" i="156"/>
  <c r="BA57" i="156"/>
  <c r="BB57" i="156" s="1"/>
  <c r="AX57" i="156"/>
  <c r="AW57" i="156"/>
  <c r="Q57" i="156"/>
  <c r="AY57" i="156" s="1"/>
  <c r="AZ57" i="156" s="1"/>
  <c r="N57" i="156"/>
  <c r="D57" i="156"/>
  <c r="BA56" i="156"/>
  <c r="BB56" i="156" s="1"/>
  <c r="AX56" i="156"/>
  <c r="AW56" i="156"/>
  <c r="N56" i="156"/>
  <c r="Q56" i="156" s="1"/>
  <c r="AY56" i="156" s="1"/>
  <c r="AZ56" i="156" s="1"/>
  <c r="D56" i="156"/>
  <c r="BA55" i="156"/>
  <c r="BB55" i="156" s="1"/>
  <c r="AX55" i="156"/>
  <c r="AW55" i="156"/>
  <c r="Q55" i="156"/>
  <c r="AY55" i="156" s="1"/>
  <c r="AZ55" i="156" s="1"/>
  <c r="N55" i="156"/>
  <c r="D55" i="156"/>
  <c r="BA54" i="156"/>
  <c r="BB54" i="156" s="1"/>
  <c r="AX54" i="156"/>
  <c r="AW54" i="156"/>
  <c r="N54" i="156"/>
  <c r="Q54" i="156" s="1"/>
  <c r="AY54" i="156" s="1"/>
  <c r="AZ54" i="156" s="1"/>
  <c r="D54" i="156"/>
  <c r="BA53" i="156"/>
  <c r="BB53" i="156" s="1"/>
  <c r="AX53" i="156"/>
  <c r="AW53" i="156"/>
  <c r="N53" i="156"/>
  <c r="Q53" i="156" s="1"/>
  <c r="AY53" i="156" s="1"/>
  <c r="AZ53" i="156" s="1"/>
  <c r="D53" i="156"/>
  <c r="BA52" i="156"/>
  <c r="BB52" i="156" s="1"/>
  <c r="AX52" i="156"/>
  <c r="AW52" i="156"/>
  <c r="N52" i="156"/>
  <c r="Q52" i="156" s="1"/>
  <c r="AY52" i="156" s="1"/>
  <c r="AZ52" i="156" s="1"/>
  <c r="D52" i="156"/>
  <c r="BA51" i="156"/>
  <c r="BB51" i="156" s="1"/>
  <c r="AX51" i="156"/>
  <c r="AW51" i="156"/>
  <c r="Q51" i="156"/>
  <c r="AY51" i="156" s="1"/>
  <c r="AZ51" i="156" s="1"/>
  <c r="N51" i="156"/>
  <c r="D51" i="156"/>
  <c r="BA50" i="156"/>
  <c r="BB50" i="156" s="1"/>
  <c r="AX50" i="156"/>
  <c r="AW50" i="156"/>
  <c r="N50" i="156"/>
  <c r="Q50" i="156" s="1"/>
  <c r="AY50" i="156" s="1"/>
  <c r="AZ50" i="156" s="1"/>
  <c r="D50" i="156"/>
  <c r="BA49" i="156"/>
  <c r="BB49" i="156" s="1"/>
  <c r="AX49" i="156"/>
  <c r="AW49" i="156"/>
  <c r="N49" i="156"/>
  <c r="Q49" i="156" s="1"/>
  <c r="AY49" i="156" s="1"/>
  <c r="AZ49" i="156" s="1"/>
  <c r="D49" i="156"/>
  <c r="BA48" i="156"/>
  <c r="BB48" i="156" s="1"/>
  <c r="AX48" i="156"/>
  <c r="AW48" i="156"/>
  <c r="N48" i="156"/>
  <c r="Q48" i="156" s="1"/>
  <c r="AY48" i="156" s="1"/>
  <c r="AZ48" i="156" s="1"/>
  <c r="D48" i="156"/>
  <c r="BA47" i="156"/>
  <c r="BB47" i="156" s="1"/>
  <c r="AX47" i="156"/>
  <c r="AW47" i="156"/>
  <c r="N47" i="156"/>
  <c r="Q47" i="156" s="1"/>
  <c r="AY47" i="156" s="1"/>
  <c r="AZ47" i="156" s="1"/>
  <c r="D47" i="156"/>
  <c r="BA46" i="156"/>
  <c r="BB46" i="156" s="1"/>
  <c r="AX46" i="156"/>
  <c r="AW46" i="156"/>
  <c r="N46" i="156"/>
  <c r="Q46" i="156" s="1"/>
  <c r="AY46" i="156" s="1"/>
  <c r="AZ46" i="156" s="1"/>
  <c r="D46" i="156"/>
  <c r="BA45" i="156"/>
  <c r="BB45" i="156" s="1"/>
  <c r="AX45" i="156"/>
  <c r="AW45" i="156"/>
  <c r="Q45" i="156"/>
  <c r="AY45" i="156" s="1"/>
  <c r="AZ45" i="156" s="1"/>
  <c r="N45" i="156"/>
  <c r="D45" i="156"/>
  <c r="AH37" i="156"/>
  <c r="BA31" i="156"/>
  <c r="BB31" i="156" s="1"/>
  <c r="AX31" i="156"/>
  <c r="AW31" i="156"/>
  <c r="N31" i="156"/>
  <c r="Q31" i="156" s="1"/>
  <c r="AY31" i="156" s="1"/>
  <c r="AZ31" i="156" s="1"/>
  <c r="D31" i="156"/>
  <c r="BA30" i="156"/>
  <c r="BB30" i="156" s="1"/>
  <c r="AX30" i="156"/>
  <c r="AW30" i="156"/>
  <c r="N30" i="156"/>
  <c r="Q30" i="156" s="1"/>
  <c r="AY30" i="156" s="1"/>
  <c r="AZ30" i="156" s="1"/>
  <c r="D30" i="156"/>
  <c r="BA29" i="156"/>
  <c r="BB29" i="156" s="1"/>
  <c r="AX29" i="156"/>
  <c r="AW29" i="156"/>
  <c r="N29" i="156"/>
  <c r="Q29" i="156" s="1"/>
  <c r="AY29" i="156" s="1"/>
  <c r="AZ29" i="156" s="1"/>
  <c r="D29" i="156"/>
  <c r="BA28" i="156"/>
  <c r="BB28" i="156" s="1"/>
  <c r="AX28" i="156"/>
  <c r="AW28" i="156"/>
  <c r="N28" i="156"/>
  <c r="Q28" i="156" s="1"/>
  <c r="AY28" i="156" s="1"/>
  <c r="AZ28" i="156" s="1"/>
  <c r="D28" i="156"/>
  <c r="BA27" i="156"/>
  <c r="BB27" i="156" s="1"/>
  <c r="AX27" i="156"/>
  <c r="AW27" i="156"/>
  <c r="N27" i="156"/>
  <c r="Q27" i="156" s="1"/>
  <c r="AY27" i="156" s="1"/>
  <c r="AZ27" i="156" s="1"/>
  <c r="D27" i="156"/>
  <c r="BA26" i="156"/>
  <c r="BB26" i="156" s="1"/>
  <c r="AX26" i="156"/>
  <c r="AW26" i="156"/>
  <c r="N26" i="156"/>
  <c r="Q26" i="156" s="1"/>
  <c r="AY26" i="156" s="1"/>
  <c r="AZ26" i="156" s="1"/>
  <c r="D26" i="156"/>
  <c r="BA25" i="156"/>
  <c r="BB25" i="156" s="1"/>
  <c r="AX25" i="156"/>
  <c r="AW25" i="156"/>
  <c r="N25" i="156"/>
  <c r="Q25" i="156" s="1"/>
  <c r="AY25" i="156" s="1"/>
  <c r="AZ25" i="156" s="1"/>
  <c r="D25" i="156"/>
  <c r="BA24" i="156"/>
  <c r="BB24" i="156" s="1"/>
  <c r="AX24" i="156"/>
  <c r="AW24" i="156"/>
  <c r="N24" i="156"/>
  <c r="Q24" i="156" s="1"/>
  <c r="AY24" i="156" s="1"/>
  <c r="AZ24" i="156" s="1"/>
  <c r="D24" i="156"/>
  <c r="BB23" i="156"/>
  <c r="BA23" i="156"/>
  <c r="AX23" i="156"/>
  <c r="AW23" i="156"/>
  <c r="N23" i="156"/>
  <c r="Q23" i="156" s="1"/>
  <c r="AY23" i="156" s="1"/>
  <c r="AZ23" i="156" s="1"/>
  <c r="D23" i="156"/>
  <c r="BA22" i="156"/>
  <c r="BB22" i="156" s="1"/>
  <c r="AX22" i="156"/>
  <c r="AW22" i="156"/>
  <c r="N22" i="156"/>
  <c r="Q22" i="156" s="1"/>
  <c r="AY22" i="156" s="1"/>
  <c r="AZ22" i="156" s="1"/>
  <c r="D22" i="156"/>
  <c r="BB21" i="156"/>
  <c r="BA21" i="156"/>
  <c r="AX21" i="156"/>
  <c r="AW21" i="156"/>
  <c r="N21" i="156"/>
  <c r="Q21" i="156" s="1"/>
  <c r="AY21" i="156" s="1"/>
  <c r="AZ21" i="156" s="1"/>
  <c r="D21" i="156"/>
  <c r="BA20" i="156"/>
  <c r="BB20" i="156" s="1"/>
  <c r="AX20" i="156"/>
  <c r="AW20" i="156"/>
  <c r="N20" i="156"/>
  <c r="Q20" i="156" s="1"/>
  <c r="AY20" i="156" s="1"/>
  <c r="AZ20" i="156" s="1"/>
  <c r="D20" i="156"/>
  <c r="BA19" i="156"/>
  <c r="BB19" i="156" s="1"/>
  <c r="AX19" i="156"/>
  <c r="AW19" i="156"/>
  <c r="N19" i="156"/>
  <c r="Q19" i="156" s="1"/>
  <c r="AY19" i="156" s="1"/>
  <c r="AZ19" i="156" s="1"/>
  <c r="D19" i="156"/>
  <c r="BA18" i="156"/>
  <c r="BB18" i="156" s="1"/>
  <c r="AZ18" i="156"/>
  <c r="AX18" i="156"/>
  <c r="AW18" i="156"/>
  <c r="N18" i="156"/>
  <c r="Q18" i="156" s="1"/>
  <c r="AY18" i="156" s="1"/>
  <c r="D18" i="156"/>
  <c r="BB17" i="156"/>
  <c r="BA17" i="156"/>
  <c r="AX17" i="156"/>
  <c r="AW17" i="156"/>
  <c r="N17" i="156"/>
  <c r="Q17" i="156" s="1"/>
  <c r="AY17" i="156" s="1"/>
  <c r="AZ17" i="156" s="1"/>
  <c r="D17" i="156"/>
  <c r="BA16" i="156"/>
  <c r="BB16" i="156" s="1"/>
  <c r="AX16" i="156"/>
  <c r="AW16" i="156"/>
  <c r="N16" i="156"/>
  <c r="Q16" i="156" s="1"/>
  <c r="AY16" i="156" s="1"/>
  <c r="AZ16" i="156" s="1"/>
  <c r="D16" i="156"/>
  <c r="BA15" i="156"/>
  <c r="BB15" i="156" s="1"/>
  <c r="AX15" i="156"/>
  <c r="AW15" i="156"/>
  <c r="N15" i="156"/>
  <c r="Q15" i="156" s="1"/>
  <c r="AY15" i="156" s="1"/>
  <c r="AZ15" i="156" s="1"/>
  <c r="D15" i="156"/>
  <c r="BA14" i="156"/>
  <c r="BB14" i="156" s="1"/>
  <c r="AX14" i="156"/>
  <c r="AW14" i="156"/>
  <c r="N14" i="156"/>
  <c r="Q14" i="156" s="1"/>
  <c r="AY14" i="156" s="1"/>
  <c r="AZ14" i="156" s="1"/>
  <c r="D14" i="156"/>
  <c r="BA13" i="156"/>
  <c r="BB13" i="156" s="1"/>
  <c r="AX13" i="156"/>
  <c r="AW13" i="156"/>
  <c r="N13" i="156"/>
  <c r="Q13" i="156" s="1"/>
  <c r="AY13" i="156" s="1"/>
  <c r="AZ13" i="156" s="1"/>
  <c r="D13" i="156"/>
  <c r="BA12" i="156"/>
  <c r="BB12" i="156" s="1"/>
  <c r="AX12" i="156"/>
  <c r="AW12" i="156"/>
  <c r="N12" i="156"/>
  <c r="Q12" i="156" s="1"/>
  <c r="AY12" i="156" s="1"/>
  <c r="AZ12" i="156" s="1"/>
  <c r="D12" i="156"/>
  <c r="AH6" i="156"/>
  <c r="AH39" i="156" s="1"/>
  <c r="AH4" i="156"/>
  <c r="AV2" i="156"/>
  <c r="AV64" i="156" s="1"/>
  <c r="H2" i="156"/>
  <c r="H35" i="156" s="1"/>
  <c r="B2" i="156"/>
  <c r="B35" i="156" s="1"/>
  <c r="BA64" i="155"/>
  <c r="BB64" i="155" s="1"/>
  <c r="AX64" i="155"/>
  <c r="AW64" i="155"/>
  <c r="N64" i="155"/>
  <c r="Q64" i="155" s="1"/>
  <c r="AY64" i="155" s="1"/>
  <c r="AZ64" i="155" s="1"/>
  <c r="D64" i="155"/>
  <c r="BB63" i="155"/>
  <c r="BA63" i="155"/>
  <c r="AX63" i="155"/>
  <c r="AW63" i="155"/>
  <c r="N63" i="155"/>
  <c r="Q63" i="155" s="1"/>
  <c r="AY63" i="155" s="1"/>
  <c r="AZ63" i="155" s="1"/>
  <c r="D63" i="155"/>
  <c r="BA62" i="155"/>
  <c r="BB62" i="155" s="1"/>
  <c r="AX62" i="155"/>
  <c r="AW62" i="155"/>
  <c r="N62" i="155"/>
  <c r="Q62" i="155" s="1"/>
  <c r="AY62" i="155" s="1"/>
  <c r="AZ62" i="155" s="1"/>
  <c r="D62" i="155"/>
  <c r="BB61" i="155"/>
  <c r="BA61" i="155"/>
  <c r="AX61" i="155"/>
  <c r="AW61" i="155"/>
  <c r="N61" i="155"/>
  <c r="Q61" i="155" s="1"/>
  <c r="AY61" i="155" s="1"/>
  <c r="AZ61" i="155" s="1"/>
  <c r="D61" i="155"/>
  <c r="BA60" i="155"/>
  <c r="BB60" i="155" s="1"/>
  <c r="AX60" i="155"/>
  <c r="AW60" i="155"/>
  <c r="N60" i="155"/>
  <c r="Q60" i="155" s="1"/>
  <c r="AY60" i="155" s="1"/>
  <c r="AZ60" i="155" s="1"/>
  <c r="D60" i="155"/>
  <c r="BB59" i="155"/>
  <c r="BA59" i="155"/>
  <c r="AX59" i="155"/>
  <c r="AW59" i="155"/>
  <c r="N59" i="155"/>
  <c r="Q59" i="155" s="1"/>
  <c r="AY59" i="155" s="1"/>
  <c r="AZ59" i="155" s="1"/>
  <c r="D59" i="155"/>
  <c r="BA58" i="155"/>
  <c r="BB58" i="155" s="1"/>
  <c r="AX58" i="155"/>
  <c r="AW58" i="155"/>
  <c r="N58" i="155"/>
  <c r="Q58" i="155" s="1"/>
  <c r="AY58" i="155" s="1"/>
  <c r="AZ58" i="155" s="1"/>
  <c r="D58" i="155"/>
  <c r="BB57" i="155"/>
  <c r="BA57" i="155"/>
  <c r="AX57" i="155"/>
  <c r="AW57" i="155"/>
  <c r="N57" i="155"/>
  <c r="Q57" i="155" s="1"/>
  <c r="AY57" i="155" s="1"/>
  <c r="AZ57" i="155" s="1"/>
  <c r="D57" i="155"/>
  <c r="BA56" i="155"/>
  <c r="BB56" i="155" s="1"/>
  <c r="AX56" i="155"/>
  <c r="AW56" i="155"/>
  <c r="Q56" i="155"/>
  <c r="AY56" i="155" s="1"/>
  <c r="AZ56" i="155" s="1"/>
  <c r="N56" i="155"/>
  <c r="D56" i="155"/>
  <c r="BB55" i="155"/>
  <c r="BA55" i="155"/>
  <c r="AX55" i="155"/>
  <c r="AW55" i="155"/>
  <c r="N55" i="155"/>
  <c r="Q55" i="155" s="1"/>
  <c r="AY55" i="155" s="1"/>
  <c r="AZ55" i="155" s="1"/>
  <c r="D55" i="155"/>
  <c r="BA54" i="155"/>
  <c r="BB54" i="155" s="1"/>
  <c r="AX54" i="155"/>
  <c r="AW54" i="155"/>
  <c r="Q54" i="155"/>
  <c r="AY54" i="155" s="1"/>
  <c r="AZ54" i="155" s="1"/>
  <c r="N54" i="155"/>
  <c r="D54" i="155"/>
  <c r="BB53" i="155"/>
  <c r="BA53" i="155"/>
  <c r="AX53" i="155"/>
  <c r="AW53" i="155"/>
  <c r="N53" i="155"/>
  <c r="Q53" i="155" s="1"/>
  <c r="AY53" i="155" s="1"/>
  <c r="AZ53" i="155" s="1"/>
  <c r="D53" i="155"/>
  <c r="BA52" i="155"/>
  <c r="BB52" i="155" s="1"/>
  <c r="AX52" i="155"/>
  <c r="AW52" i="155"/>
  <c r="Q52" i="155"/>
  <c r="AY52" i="155" s="1"/>
  <c r="AZ52" i="155" s="1"/>
  <c r="N52" i="155"/>
  <c r="D52" i="155"/>
  <c r="BB51" i="155"/>
  <c r="BA51" i="155"/>
  <c r="AX51" i="155"/>
  <c r="AW51" i="155"/>
  <c r="N51" i="155"/>
  <c r="Q51" i="155" s="1"/>
  <c r="AY51" i="155" s="1"/>
  <c r="AZ51" i="155" s="1"/>
  <c r="D51" i="155"/>
  <c r="BA50" i="155"/>
  <c r="BB50" i="155" s="1"/>
  <c r="AX50" i="155"/>
  <c r="AW50" i="155"/>
  <c r="Q50" i="155"/>
  <c r="AY50" i="155" s="1"/>
  <c r="AZ50" i="155" s="1"/>
  <c r="N50" i="155"/>
  <c r="D50" i="155"/>
  <c r="BB49" i="155"/>
  <c r="BA49" i="155"/>
  <c r="AZ49" i="155"/>
  <c r="AX49" i="155"/>
  <c r="AW49" i="155"/>
  <c r="N49" i="155"/>
  <c r="Q49" i="155" s="1"/>
  <c r="AY49" i="155" s="1"/>
  <c r="D49" i="155"/>
  <c r="BA48" i="155"/>
  <c r="BB48" i="155" s="1"/>
  <c r="AX48" i="155"/>
  <c r="AW48" i="155"/>
  <c r="N48" i="155"/>
  <c r="Q48" i="155" s="1"/>
  <c r="AY48" i="155" s="1"/>
  <c r="AZ48" i="155" s="1"/>
  <c r="D48" i="155"/>
  <c r="BA47" i="155"/>
  <c r="BB47" i="155" s="1"/>
  <c r="AX47" i="155"/>
  <c r="AW47" i="155"/>
  <c r="N47" i="155"/>
  <c r="Q47" i="155" s="1"/>
  <c r="AY47" i="155" s="1"/>
  <c r="AZ47" i="155" s="1"/>
  <c r="D47" i="155"/>
  <c r="BA46" i="155"/>
  <c r="BB46" i="155" s="1"/>
  <c r="AX46" i="155"/>
  <c r="AW46" i="155"/>
  <c r="N46" i="155"/>
  <c r="Q46" i="155" s="1"/>
  <c r="AY46" i="155" s="1"/>
  <c r="AZ46" i="155" s="1"/>
  <c r="D46" i="155"/>
  <c r="BA45" i="155"/>
  <c r="BB45" i="155" s="1"/>
  <c r="AX45" i="155"/>
  <c r="AW45" i="155"/>
  <c r="N45" i="155"/>
  <c r="Q45" i="155" s="1"/>
  <c r="AY45" i="155" s="1"/>
  <c r="AZ45" i="155" s="1"/>
  <c r="D45" i="155"/>
  <c r="BA31" i="155"/>
  <c r="BB31" i="155" s="1"/>
  <c r="AX31" i="155"/>
  <c r="AW31" i="155"/>
  <c r="Q31" i="155"/>
  <c r="AY31" i="155" s="1"/>
  <c r="AZ31" i="155" s="1"/>
  <c r="N31" i="155"/>
  <c r="D31" i="155"/>
  <c r="BB30" i="155"/>
  <c r="BA30" i="155"/>
  <c r="AX30" i="155"/>
  <c r="AW30" i="155"/>
  <c r="Q30" i="155"/>
  <c r="AY30" i="155" s="1"/>
  <c r="AZ30" i="155" s="1"/>
  <c r="N30" i="155"/>
  <c r="D30" i="155"/>
  <c r="BA29" i="155"/>
  <c r="BB29" i="155" s="1"/>
  <c r="AX29" i="155"/>
  <c r="AW29" i="155"/>
  <c r="Q29" i="155"/>
  <c r="AY29" i="155" s="1"/>
  <c r="AZ29" i="155" s="1"/>
  <c r="N29" i="155"/>
  <c r="D29" i="155"/>
  <c r="BA28" i="155"/>
  <c r="BB28" i="155" s="1"/>
  <c r="AX28" i="155"/>
  <c r="AW28" i="155"/>
  <c r="N28" i="155"/>
  <c r="Q28" i="155" s="1"/>
  <c r="AY28" i="155" s="1"/>
  <c r="AZ28" i="155" s="1"/>
  <c r="D28" i="155"/>
  <c r="BA27" i="155"/>
  <c r="BB27" i="155" s="1"/>
  <c r="AX27" i="155"/>
  <c r="AW27" i="155"/>
  <c r="N27" i="155"/>
  <c r="Q27" i="155" s="1"/>
  <c r="AY27" i="155" s="1"/>
  <c r="AZ27" i="155" s="1"/>
  <c r="D27" i="155"/>
  <c r="BB26" i="155"/>
  <c r="BA26" i="155"/>
  <c r="AX26" i="155"/>
  <c r="AW26" i="155"/>
  <c r="N26" i="155"/>
  <c r="Q26" i="155" s="1"/>
  <c r="AY26" i="155" s="1"/>
  <c r="AZ26" i="155" s="1"/>
  <c r="D26" i="155"/>
  <c r="BA25" i="155"/>
  <c r="BB25" i="155" s="1"/>
  <c r="AX25" i="155"/>
  <c r="AW25" i="155"/>
  <c r="Q25" i="155"/>
  <c r="AY25" i="155" s="1"/>
  <c r="AZ25" i="155" s="1"/>
  <c r="N25" i="155"/>
  <c r="D25" i="155"/>
  <c r="BB24" i="155"/>
  <c r="BA24" i="155"/>
  <c r="AX24" i="155"/>
  <c r="AW24" i="155"/>
  <c r="Q24" i="155"/>
  <c r="AY24" i="155" s="1"/>
  <c r="AZ24" i="155" s="1"/>
  <c r="N24" i="155"/>
  <c r="D24" i="155"/>
  <c r="BA23" i="155"/>
  <c r="BB23" i="155" s="1"/>
  <c r="AX23" i="155"/>
  <c r="AW23" i="155"/>
  <c r="N23" i="155"/>
  <c r="Q23" i="155" s="1"/>
  <c r="AY23" i="155" s="1"/>
  <c r="AZ23" i="155" s="1"/>
  <c r="D23" i="155"/>
  <c r="BB22" i="155"/>
  <c r="BA22" i="155"/>
  <c r="AX22" i="155"/>
  <c r="AW22" i="155"/>
  <c r="N22" i="155"/>
  <c r="Q22" i="155" s="1"/>
  <c r="AY22" i="155" s="1"/>
  <c r="AZ22" i="155" s="1"/>
  <c r="D22" i="155"/>
  <c r="BA21" i="155"/>
  <c r="BB21" i="155" s="1"/>
  <c r="AX21" i="155"/>
  <c r="AW21" i="155"/>
  <c r="Q21" i="155"/>
  <c r="AY21" i="155" s="1"/>
  <c r="AZ21" i="155" s="1"/>
  <c r="N21" i="155"/>
  <c r="D21" i="155"/>
  <c r="BA20" i="155"/>
  <c r="BB20" i="155" s="1"/>
  <c r="AX20" i="155"/>
  <c r="AW20" i="155"/>
  <c r="Q20" i="155"/>
  <c r="AY20" i="155" s="1"/>
  <c r="AZ20" i="155" s="1"/>
  <c r="N20" i="155"/>
  <c r="D20" i="155"/>
  <c r="BA19" i="155"/>
  <c r="BB19" i="155" s="1"/>
  <c r="AX19" i="155"/>
  <c r="AW19" i="155"/>
  <c r="Q19" i="155"/>
  <c r="AY19" i="155" s="1"/>
  <c r="AZ19" i="155" s="1"/>
  <c r="N19" i="155"/>
  <c r="D19" i="155"/>
  <c r="BA18" i="155"/>
  <c r="BB18" i="155" s="1"/>
  <c r="AX18" i="155"/>
  <c r="AW18" i="155"/>
  <c r="Q18" i="155"/>
  <c r="AY18" i="155" s="1"/>
  <c r="AZ18" i="155" s="1"/>
  <c r="N18" i="155"/>
  <c r="D18" i="155"/>
  <c r="BA17" i="155"/>
  <c r="BB17" i="155" s="1"/>
  <c r="AX17" i="155"/>
  <c r="AW17" i="155"/>
  <c r="Q17" i="155"/>
  <c r="AY17" i="155" s="1"/>
  <c r="AZ17" i="155" s="1"/>
  <c r="N17" i="155"/>
  <c r="D17" i="155"/>
  <c r="BB16" i="155"/>
  <c r="BA16" i="155"/>
  <c r="AX16" i="155"/>
  <c r="AW16" i="155"/>
  <c r="N16" i="155"/>
  <c r="Q16" i="155" s="1"/>
  <c r="AY16" i="155" s="1"/>
  <c r="AZ16" i="155" s="1"/>
  <c r="D16" i="155"/>
  <c r="BA15" i="155"/>
  <c r="BB15" i="155" s="1"/>
  <c r="AX15" i="155"/>
  <c r="AW15" i="155"/>
  <c r="N15" i="155"/>
  <c r="Q15" i="155" s="1"/>
  <c r="AY15" i="155" s="1"/>
  <c r="AZ15" i="155" s="1"/>
  <c r="D15" i="155"/>
  <c r="BA14" i="155"/>
  <c r="BB14" i="155" s="1"/>
  <c r="AX14" i="155"/>
  <c r="AW14" i="155"/>
  <c r="Q14" i="155"/>
  <c r="AY14" i="155" s="1"/>
  <c r="AZ14" i="155" s="1"/>
  <c r="N14" i="155"/>
  <c r="D14" i="155"/>
  <c r="BA13" i="155"/>
  <c r="BB13" i="155" s="1"/>
  <c r="AX13" i="155"/>
  <c r="AW13" i="155"/>
  <c r="N13" i="155"/>
  <c r="Q13" i="155" s="1"/>
  <c r="AY13" i="155" s="1"/>
  <c r="AZ13" i="155" s="1"/>
  <c r="D13" i="155"/>
  <c r="BB12" i="155"/>
  <c r="BA12" i="155"/>
  <c r="AX12" i="155"/>
  <c r="AW12" i="155"/>
  <c r="N12" i="155"/>
  <c r="Q12" i="155" s="1"/>
  <c r="AY12" i="155" s="1"/>
  <c r="AZ12" i="155" s="1"/>
  <c r="D12" i="155"/>
  <c r="AH6" i="155"/>
  <c r="AH39" i="155" s="1"/>
  <c r="AH4" i="155"/>
  <c r="AH37" i="155" s="1"/>
  <c r="AV2" i="155"/>
  <c r="AV30" i="155" s="1"/>
  <c r="H2" i="155"/>
  <c r="H35" i="155" s="1"/>
  <c r="B2" i="155"/>
  <c r="B35" i="155" s="1"/>
  <c r="BA64" i="154"/>
  <c r="BB64" i="154" s="1"/>
  <c r="AX64" i="154"/>
  <c r="AW64" i="154"/>
  <c r="N64" i="154"/>
  <c r="Q64" i="154" s="1"/>
  <c r="AY64" i="154" s="1"/>
  <c r="AZ64" i="154" s="1"/>
  <c r="D64" i="154"/>
  <c r="BA63" i="154"/>
  <c r="BB63" i="154" s="1"/>
  <c r="AZ63" i="154"/>
  <c r="AX63" i="154"/>
  <c r="AW63" i="154"/>
  <c r="N63" i="154"/>
  <c r="Q63" i="154" s="1"/>
  <c r="AY63" i="154" s="1"/>
  <c r="D63" i="154"/>
  <c r="BA62" i="154"/>
  <c r="BB62" i="154" s="1"/>
  <c r="AX62" i="154"/>
  <c r="AW62" i="154"/>
  <c r="N62" i="154"/>
  <c r="Q62" i="154" s="1"/>
  <c r="AY62" i="154" s="1"/>
  <c r="AZ62" i="154" s="1"/>
  <c r="D62" i="154"/>
  <c r="BA61" i="154"/>
  <c r="BB61" i="154" s="1"/>
  <c r="AY61" i="154"/>
  <c r="AZ61" i="154" s="1"/>
  <c r="AX61" i="154"/>
  <c r="AW61" i="154"/>
  <c r="N61" i="154"/>
  <c r="Q61" i="154" s="1"/>
  <c r="D61" i="154"/>
  <c r="BA60" i="154"/>
  <c r="BB60" i="154" s="1"/>
  <c r="AX60" i="154"/>
  <c r="AW60" i="154"/>
  <c r="Q60" i="154"/>
  <c r="AY60" i="154" s="1"/>
  <c r="AZ60" i="154" s="1"/>
  <c r="N60" i="154"/>
  <c r="D60" i="154"/>
  <c r="BA59" i="154"/>
  <c r="BB59" i="154" s="1"/>
  <c r="AX59" i="154"/>
  <c r="AW59" i="154"/>
  <c r="N59" i="154"/>
  <c r="Q59" i="154" s="1"/>
  <c r="AY59" i="154" s="1"/>
  <c r="AZ59" i="154" s="1"/>
  <c r="D59" i="154"/>
  <c r="BA58" i="154"/>
  <c r="BB58" i="154" s="1"/>
  <c r="AX58" i="154"/>
  <c r="AW58" i="154"/>
  <c r="N58" i="154"/>
  <c r="Q58" i="154" s="1"/>
  <c r="AY58" i="154" s="1"/>
  <c r="AZ58" i="154" s="1"/>
  <c r="D58" i="154"/>
  <c r="BA57" i="154"/>
  <c r="BB57" i="154" s="1"/>
  <c r="AX57" i="154"/>
  <c r="AW57" i="154"/>
  <c r="N57" i="154"/>
  <c r="Q57" i="154" s="1"/>
  <c r="AY57" i="154" s="1"/>
  <c r="AZ57" i="154" s="1"/>
  <c r="D57" i="154"/>
  <c r="BA56" i="154"/>
  <c r="BB56" i="154" s="1"/>
  <c r="AX56" i="154"/>
  <c r="AW56" i="154"/>
  <c r="N56" i="154"/>
  <c r="Q56" i="154" s="1"/>
  <c r="AY56" i="154" s="1"/>
  <c r="AZ56" i="154" s="1"/>
  <c r="D56" i="154"/>
  <c r="BA55" i="154"/>
  <c r="BB55" i="154" s="1"/>
  <c r="AX55" i="154"/>
  <c r="AW55" i="154"/>
  <c r="N55" i="154"/>
  <c r="Q55" i="154" s="1"/>
  <c r="AY55" i="154" s="1"/>
  <c r="AZ55" i="154" s="1"/>
  <c r="D55" i="154"/>
  <c r="BA54" i="154"/>
  <c r="BB54" i="154" s="1"/>
  <c r="AY54" i="154"/>
  <c r="AZ54" i="154" s="1"/>
  <c r="AX54" i="154"/>
  <c r="AW54" i="154"/>
  <c r="N54" i="154"/>
  <c r="Q54" i="154" s="1"/>
  <c r="D54" i="154"/>
  <c r="BA53" i="154"/>
  <c r="BB53" i="154" s="1"/>
  <c r="AX53" i="154"/>
  <c r="AW53" i="154"/>
  <c r="N53" i="154"/>
  <c r="Q53" i="154" s="1"/>
  <c r="AY53" i="154" s="1"/>
  <c r="AZ53" i="154" s="1"/>
  <c r="D53" i="154"/>
  <c r="BA52" i="154"/>
  <c r="BB52" i="154" s="1"/>
  <c r="AY52" i="154"/>
  <c r="AZ52" i="154" s="1"/>
  <c r="AX52" i="154"/>
  <c r="AW52" i="154"/>
  <c r="N52" i="154"/>
  <c r="Q52" i="154" s="1"/>
  <c r="D52" i="154"/>
  <c r="BA51" i="154"/>
  <c r="BB51" i="154" s="1"/>
  <c r="AX51" i="154"/>
  <c r="AW51" i="154"/>
  <c r="N51" i="154"/>
  <c r="Q51" i="154" s="1"/>
  <c r="AY51" i="154" s="1"/>
  <c r="AZ51" i="154" s="1"/>
  <c r="D51" i="154"/>
  <c r="BA50" i="154"/>
  <c r="BB50" i="154" s="1"/>
  <c r="AY50" i="154"/>
  <c r="AZ50" i="154" s="1"/>
  <c r="AX50" i="154"/>
  <c r="AW50" i="154"/>
  <c r="N50" i="154"/>
  <c r="Q50" i="154" s="1"/>
  <c r="D50" i="154"/>
  <c r="BA49" i="154"/>
  <c r="BB49" i="154" s="1"/>
  <c r="AX49" i="154"/>
  <c r="AW49" i="154"/>
  <c r="N49" i="154"/>
  <c r="Q49" i="154" s="1"/>
  <c r="AY49" i="154" s="1"/>
  <c r="AZ49" i="154" s="1"/>
  <c r="D49" i="154"/>
  <c r="BA48" i="154"/>
  <c r="BB48" i="154" s="1"/>
  <c r="AY48" i="154"/>
  <c r="AZ48" i="154" s="1"/>
  <c r="AX48" i="154"/>
  <c r="AW48" i="154"/>
  <c r="Q48" i="154"/>
  <c r="N48" i="154"/>
  <c r="D48" i="154"/>
  <c r="BA47" i="154"/>
  <c r="BB47" i="154" s="1"/>
  <c r="AX47" i="154"/>
  <c r="AW47" i="154"/>
  <c r="N47" i="154"/>
  <c r="Q47" i="154" s="1"/>
  <c r="AY47" i="154" s="1"/>
  <c r="AZ47" i="154" s="1"/>
  <c r="D47" i="154"/>
  <c r="BA46" i="154"/>
  <c r="BB46" i="154" s="1"/>
  <c r="AY46" i="154"/>
  <c r="AZ46" i="154" s="1"/>
  <c r="AX46" i="154"/>
  <c r="AW46" i="154"/>
  <c r="Q46" i="154"/>
  <c r="N46" i="154"/>
  <c r="D46" i="154"/>
  <c r="BA45" i="154"/>
  <c r="BB45" i="154" s="1"/>
  <c r="AX45" i="154"/>
  <c r="AW45" i="154"/>
  <c r="N45" i="154"/>
  <c r="Q45" i="154" s="1"/>
  <c r="AY45" i="154" s="1"/>
  <c r="AZ45" i="154" s="1"/>
  <c r="D45" i="154"/>
  <c r="BA31" i="154"/>
  <c r="BB31" i="154" s="1"/>
  <c r="AX31" i="154"/>
  <c r="AW31" i="154"/>
  <c r="N31" i="154"/>
  <c r="Q31" i="154" s="1"/>
  <c r="AY31" i="154" s="1"/>
  <c r="AZ31" i="154" s="1"/>
  <c r="D31" i="154"/>
  <c r="BA30" i="154"/>
  <c r="BB30" i="154" s="1"/>
  <c r="AX30" i="154"/>
  <c r="AW30" i="154"/>
  <c r="N30" i="154"/>
  <c r="Q30" i="154" s="1"/>
  <c r="AY30" i="154" s="1"/>
  <c r="AZ30" i="154" s="1"/>
  <c r="D30" i="154"/>
  <c r="BA29" i="154"/>
  <c r="BB29" i="154" s="1"/>
  <c r="AX29" i="154"/>
  <c r="AW29" i="154"/>
  <c r="N29" i="154"/>
  <c r="Q29" i="154" s="1"/>
  <c r="AY29" i="154" s="1"/>
  <c r="AZ29" i="154" s="1"/>
  <c r="D29" i="154"/>
  <c r="BB28" i="154"/>
  <c r="BA28" i="154"/>
  <c r="AX28" i="154"/>
  <c r="AW28" i="154"/>
  <c r="N28" i="154"/>
  <c r="Q28" i="154" s="1"/>
  <c r="AY28" i="154" s="1"/>
  <c r="AZ28" i="154" s="1"/>
  <c r="D28" i="154"/>
  <c r="BA27" i="154"/>
  <c r="BB27" i="154" s="1"/>
  <c r="AZ27" i="154"/>
  <c r="AX27" i="154"/>
  <c r="AW27" i="154"/>
  <c r="Q27" i="154"/>
  <c r="AY27" i="154" s="1"/>
  <c r="N27" i="154"/>
  <c r="D27" i="154"/>
  <c r="BA26" i="154"/>
  <c r="BB26" i="154" s="1"/>
  <c r="AX26" i="154"/>
  <c r="AW26" i="154"/>
  <c r="N26" i="154"/>
  <c r="Q26" i="154" s="1"/>
  <c r="AY26" i="154" s="1"/>
  <c r="AZ26" i="154" s="1"/>
  <c r="D26" i="154"/>
  <c r="BA25" i="154"/>
  <c r="BB25" i="154" s="1"/>
  <c r="AX25" i="154"/>
  <c r="AW25" i="154"/>
  <c r="N25" i="154"/>
  <c r="Q25" i="154" s="1"/>
  <c r="AY25" i="154" s="1"/>
  <c r="AZ25" i="154" s="1"/>
  <c r="D25" i="154"/>
  <c r="BA24" i="154"/>
  <c r="BB24" i="154" s="1"/>
  <c r="AX24" i="154"/>
  <c r="AW24" i="154"/>
  <c r="N24" i="154"/>
  <c r="Q24" i="154" s="1"/>
  <c r="AY24" i="154" s="1"/>
  <c r="AZ24" i="154" s="1"/>
  <c r="D24" i="154"/>
  <c r="BA23" i="154"/>
  <c r="BB23" i="154" s="1"/>
  <c r="AX23" i="154"/>
  <c r="AW23" i="154"/>
  <c r="N23" i="154"/>
  <c r="Q23" i="154" s="1"/>
  <c r="AY23" i="154" s="1"/>
  <c r="AZ23" i="154" s="1"/>
  <c r="D23" i="154"/>
  <c r="BA22" i="154"/>
  <c r="BB22" i="154" s="1"/>
  <c r="AX22" i="154"/>
  <c r="AW22" i="154"/>
  <c r="N22" i="154"/>
  <c r="Q22" i="154" s="1"/>
  <c r="AY22" i="154" s="1"/>
  <c r="AZ22" i="154" s="1"/>
  <c r="D22" i="154"/>
  <c r="BA21" i="154"/>
  <c r="BB21" i="154" s="1"/>
  <c r="AX21" i="154"/>
  <c r="AW21" i="154"/>
  <c r="N21" i="154"/>
  <c r="Q21" i="154" s="1"/>
  <c r="AY21" i="154" s="1"/>
  <c r="AZ21" i="154" s="1"/>
  <c r="D21" i="154"/>
  <c r="BA20" i="154"/>
  <c r="BB20" i="154" s="1"/>
  <c r="AX20" i="154"/>
  <c r="AW20" i="154"/>
  <c r="N20" i="154"/>
  <c r="Q20" i="154" s="1"/>
  <c r="AY20" i="154" s="1"/>
  <c r="AZ20" i="154" s="1"/>
  <c r="D20" i="154"/>
  <c r="BA19" i="154"/>
  <c r="BB19" i="154" s="1"/>
  <c r="AX19" i="154"/>
  <c r="AW19" i="154"/>
  <c r="N19" i="154"/>
  <c r="Q19" i="154" s="1"/>
  <c r="AY19" i="154" s="1"/>
  <c r="AZ19" i="154" s="1"/>
  <c r="D19" i="154"/>
  <c r="BA18" i="154"/>
  <c r="BB18" i="154" s="1"/>
  <c r="AX18" i="154"/>
  <c r="AW18" i="154"/>
  <c r="Q18" i="154"/>
  <c r="AY18" i="154" s="1"/>
  <c r="AZ18" i="154" s="1"/>
  <c r="N18" i="154"/>
  <c r="D18" i="154"/>
  <c r="BA17" i="154"/>
  <c r="BB17" i="154" s="1"/>
  <c r="AX17" i="154"/>
  <c r="AW17" i="154"/>
  <c r="N17" i="154"/>
  <c r="Q17" i="154" s="1"/>
  <c r="AY17" i="154" s="1"/>
  <c r="AZ17" i="154" s="1"/>
  <c r="D17" i="154"/>
  <c r="BA16" i="154"/>
  <c r="BB16" i="154" s="1"/>
  <c r="AX16" i="154"/>
  <c r="AW16" i="154"/>
  <c r="N16" i="154"/>
  <c r="Q16" i="154" s="1"/>
  <c r="AY16" i="154" s="1"/>
  <c r="AZ16" i="154" s="1"/>
  <c r="D16" i="154"/>
  <c r="BA15" i="154"/>
  <c r="BB15" i="154" s="1"/>
  <c r="AX15" i="154"/>
  <c r="AW15" i="154"/>
  <c r="N15" i="154"/>
  <c r="Q15" i="154" s="1"/>
  <c r="AY15" i="154" s="1"/>
  <c r="AZ15" i="154" s="1"/>
  <c r="D15" i="154"/>
  <c r="BB14" i="154"/>
  <c r="BA14" i="154"/>
  <c r="AX14" i="154"/>
  <c r="AW14" i="154"/>
  <c r="N14" i="154"/>
  <c r="Q14" i="154" s="1"/>
  <c r="AY14" i="154" s="1"/>
  <c r="AZ14" i="154" s="1"/>
  <c r="D14" i="154"/>
  <c r="BA13" i="154"/>
  <c r="BB13" i="154" s="1"/>
  <c r="AX13" i="154"/>
  <c r="AW13" i="154"/>
  <c r="N13" i="154"/>
  <c r="Q13" i="154" s="1"/>
  <c r="AY13" i="154" s="1"/>
  <c r="AZ13" i="154" s="1"/>
  <c r="D13" i="154"/>
  <c r="BA12" i="154"/>
  <c r="BB12" i="154" s="1"/>
  <c r="AX12" i="154"/>
  <c r="AW12" i="154"/>
  <c r="N12" i="154"/>
  <c r="Q12" i="154" s="1"/>
  <c r="AY12" i="154" s="1"/>
  <c r="AZ12" i="154" s="1"/>
  <c r="D12" i="154"/>
  <c r="AH6" i="154"/>
  <c r="AH39" i="154" s="1"/>
  <c r="AH4" i="154"/>
  <c r="AH37" i="154" s="1"/>
  <c r="AV2" i="154"/>
  <c r="AV63" i="154" s="1"/>
  <c r="H2" i="154"/>
  <c r="H35" i="154" s="1"/>
  <c r="B2" i="154"/>
  <c r="B35" i="154" s="1"/>
  <c r="BB64" i="153"/>
  <c r="BA64" i="153"/>
  <c r="AX64" i="153"/>
  <c r="AW64" i="153"/>
  <c r="N64" i="153"/>
  <c r="Q64" i="153" s="1"/>
  <c r="AY64" i="153" s="1"/>
  <c r="AZ64" i="153" s="1"/>
  <c r="D64" i="153"/>
  <c r="BA63" i="153"/>
  <c r="BB63" i="153" s="1"/>
  <c r="AX63" i="153"/>
  <c r="AW63" i="153"/>
  <c r="N63" i="153"/>
  <c r="Q63" i="153" s="1"/>
  <c r="AY63" i="153" s="1"/>
  <c r="AZ63" i="153" s="1"/>
  <c r="D63" i="153"/>
  <c r="BA62" i="153"/>
  <c r="BB62" i="153" s="1"/>
  <c r="AX62" i="153"/>
  <c r="AW62" i="153"/>
  <c r="N62" i="153"/>
  <c r="Q62" i="153" s="1"/>
  <c r="AY62" i="153" s="1"/>
  <c r="AZ62" i="153" s="1"/>
  <c r="D62" i="153"/>
  <c r="BA61" i="153"/>
  <c r="BB61" i="153" s="1"/>
  <c r="AX61" i="153"/>
  <c r="AW61" i="153"/>
  <c r="N61" i="153"/>
  <c r="Q61" i="153" s="1"/>
  <c r="AY61" i="153" s="1"/>
  <c r="AZ61" i="153" s="1"/>
  <c r="D61" i="153"/>
  <c r="BA60" i="153"/>
  <c r="BB60" i="153" s="1"/>
  <c r="AX60" i="153"/>
  <c r="AW60" i="153"/>
  <c r="N60" i="153"/>
  <c r="Q60" i="153" s="1"/>
  <c r="AY60" i="153" s="1"/>
  <c r="AZ60" i="153" s="1"/>
  <c r="D60" i="153"/>
  <c r="BA59" i="153"/>
  <c r="BB59" i="153" s="1"/>
  <c r="AX59" i="153"/>
  <c r="AW59" i="153"/>
  <c r="N59" i="153"/>
  <c r="Q59" i="153" s="1"/>
  <c r="AY59" i="153" s="1"/>
  <c r="AZ59" i="153" s="1"/>
  <c r="D59" i="153"/>
  <c r="BB58" i="153"/>
  <c r="BA58" i="153"/>
  <c r="AX58" i="153"/>
  <c r="AW58" i="153"/>
  <c r="N58" i="153"/>
  <c r="Q58" i="153" s="1"/>
  <c r="AY58" i="153" s="1"/>
  <c r="AZ58" i="153" s="1"/>
  <c r="D58" i="153"/>
  <c r="BA57" i="153"/>
  <c r="BB57" i="153" s="1"/>
  <c r="AX57" i="153"/>
  <c r="AW57" i="153"/>
  <c r="N57" i="153"/>
  <c r="Q57" i="153" s="1"/>
  <c r="AY57" i="153" s="1"/>
  <c r="AZ57" i="153" s="1"/>
  <c r="D57" i="153"/>
  <c r="BA56" i="153"/>
  <c r="BB56" i="153" s="1"/>
  <c r="AX56" i="153"/>
  <c r="AW56" i="153"/>
  <c r="N56" i="153"/>
  <c r="Q56" i="153" s="1"/>
  <c r="AY56" i="153" s="1"/>
  <c r="AZ56" i="153" s="1"/>
  <c r="D56" i="153"/>
  <c r="BA55" i="153"/>
  <c r="BB55" i="153" s="1"/>
  <c r="AX55" i="153"/>
  <c r="AW55" i="153"/>
  <c r="N55" i="153"/>
  <c r="Q55" i="153" s="1"/>
  <c r="AY55" i="153" s="1"/>
  <c r="AZ55" i="153" s="1"/>
  <c r="D55" i="153"/>
  <c r="BA54" i="153"/>
  <c r="BB54" i="153" s="1"/>
  <c r="AX54" i="153"/>
  <c r="AW54" i="153"/>
  <c r="N54" i="153"/>
  <c r="Q54" i="153" s="1"/>
  <c r="AY54" i="153" s="1"/>
  <c r="AZ54" i="153" s="1"/>
  <c r="D54" i="153"/>
  <c r="BA53" i="153"/>
  <c r="BB53" i="153" s="1"/>
  <c r="AZ53" i="153"/>
  <c r="AX53" i="153"/>
  <c r="AW53" i="153"/>
  <c r="N53" i="153"/>
  <c r="Q53" i="153" s="1"/>
  <c r="AY53" i="153" s="1"/>
  <c r="D53" i="153"/>
  <c r="BB52" i="153"/>
  <c r="BA52" i="153"/>
  <c r="AX52" i="153"/>
  <c r="AW52" i="153"/>
  <c r="N52" i="153"/>
  <c r="Q52" i="153" s="1"/>
  <c r="AY52" i="153" s="1"/>
  <c r="AZ52" i="153" s="1"/>
  <c r="D52" i="153"/>
  <c r="BA51" i="153"/>
  <c r="BB51" i="153" s="1"/>
  <c r="AX51" i="153"/>
  <c r="AW51" i="153"/>
  <c r="N51" i="153"/>
  <c r="Q51" i="153" s="1"/>
  <c r="AY51" i="153" s="1"/>
  <c r="AZ51" i="153" s="1"/>
  <c r="D51" i="153"/>
  <c r="BA50" i="153"/>
  <c r="BB50" i="153" s="1"/>
  <c r="AX50" i="153"/>
  <c r="AW50" i="153"/>
  <c r="Q50" i="153"/>
  <c r="AY50" i="153" s="1"/>
  <c r="AZ50" i="153" s="1"/>
  <c r="N50" i="153"/>
  <c r="D50" i="153"/>
  <c r="BA49" i="153"/>
  <c r="BB49" i="153" s="1"/>
  <c r="AX49" i="153"/>
  <c r="AW49" i="153"/>
  <c r="N49" i="153"/>
  <c r="Q49" i="153" s="1"/>
  <c r="AY49" i="153" s="1"/>
  <c r="AZ49" i="153" s="1"/>
  <c r="D49" i="153"/>
  <c r="BB48" i="153"/>
  <c r="BA48" i="153"/>
  <c r="AX48" i="153"/>
  <c r="AW48" i="153"/>
  <c r="N48" i="153"/>
  <c r="Q48" i="153" s="1"/>
  <c r="AY48" i="153" s="1"/>
  <c r="AZ48" i="153" s="1"/>
  <c r="D48" i="153"/>
  <c r="BA47" i="153"/>
  <c r="BB47" i="153" s="1"/>
  <c r="AX47" i="153"/>
  <c r="AW47" i="153"/>
  <c r="N47" i="153"/>
  <c r="Q47" i="153" s="1"/>
  <c r="AY47" i="153" s="1"/>
  <c r="AZ47" i="153" s="1"/>
  <c r="D47" i="153"/>
  <c r="BB46" i="153"/>
  <c r="BA46" i="153"/>
  <c r="AX46" i="153"/>
  <c r="AW46" i="153"/>
  <c r="N46" i="153"/>
  <c r="Q46" i="153" s="1"/>
  <c r="AY46" i="153" s="1"/>
  <c r="AZ46" i="153" s="1"/>
  <c r="D46" i="153"/>
  <c r="BA45" i="153"/>
  <c r="BB45" i="153" s="1"/>
  <c r="AX45" i="153"/>
  <c r="AW45" i="153"/>
  <c r="N45" i="153"/>
  <c r="Q45" i="153" s="1"/>
  <c r="AY45" i="153" s="1"/>
  <c r="AZ45" i="153" s="1"/>
  <c r="D45" i="153"/>
  <c r="BA31" i="153"/>
  <c r="BB31" i="153" s="1"/>
  <c r="AX31" i="153"/>
  <c r="AW31" i="153"/>
  <c r="N31" i="153"/>
  <c r="Q31" i="153" s="1"/>
  <c r="AY31" i="153" s="1"/>
  <c r="AZ31" i="153" s="1"/>
  <c r="D31" i="153"/>
  <c r="BA30" i="153"/>
  <c r="BB30" i="153" s="1"/>
  <c r="AX30" i="153"/>
  <c r="AW30" i="153"/>
  <c r="N30" i="153"/>
  <c r="Q30" i="153" s="1"/>
  <c r="AY30" i="153" s="1"/>
  <c r="AZ30" i="153" s="1"/>
  <c r="D30" i="153"/>
  <c r="BA29" i="153"/>
  <c r="BB29" i="153" s="1"/>
  <c r="AX29" i="153"/>
  <c r="AW29" i="153"/>
  <c r="N29" i="153"/>
  <c r="Q29" i="153" s="1"/>
  <c r="AY29" i="153" s="1"/>
  <c r="AZ29" i="153" s="1"/>
  <c r="D29" i="153"/>
  <c r="BB28" i="153"/>
  <c r="BA28" i="153"/>
  <c r="AX28" i="153"/>
  <c r="AW28" i="153"/>
  <c r="N28" i="153"/>
  <c r="Q28" i="153" s="1"/>
  <c r="AY28" i="153" s="1"/>
  <c r="AZ28" i="153" s="1"/>
  <c r="D28" i="153"/>
  <c r="BA27" i="153"/>
  <c r="BB27" i="153" s="1"/>
  <c r="AY27" i="153"/>
  <c r="AZ27" i="153" s="1"/>
  <c r="AX27" i="153"/>
  <c r="AW27" i="153"/>
  <c r="Q27" i="153"/>
  <c r="N27" i="153"/>
  <c r="D27" i="153"/>
  <c r="BA26" i="153"/>
  <c r="BB26" i="153" s="1"/>
  <c r="AX26" i="153"/>
  <c r="AW26" i="153"/>
  <c r="Q26" i="153"/>
  <c r="AY26" i="153" s="1"/>
  <c r="AZ26" i="153" s="1"/>
  <c r="N26" i="153"/>
  <c r="D26" i="153"/>
  <c r="BA25" i="153"/>
  <c r="BB25" i="153" s="1"/>
  <c r="AX25" i="153"/>
  <c r="AW25" i="153"/>
  <c r="Q25" i="153"/>
  <c r="AY25" i="153" s="1"/>
  <c r="AZ25" i="153" s="1"/>
  <c r="N25" i="153"/>
  <c r="D25" i="153"/>
  <c r="BA24" i="153"/>
  <c r="BB24" i="153" s="1"/>
  <c r="AX24" i="153"/>
  <c r="AW24" i="153"/>
  <c r="N24" i="153"/>
  <c r="Q24" i="153" s="1"/>
  <c r="AY24" i="153" s="1"/>
  <c r="AZ24" i="153" s="1"/>
  <c r="D24" i="153"/>
  <c r="BA23" i="153"/>
  <c r="BB23" i="153" s="1"/>
  <c r="AY23" i="153"/>
  <c r="AZ23" i="153" s="1"/>
  <c r="AX23" i="153"/>
  <c r="AW23" i="153"/>
  <c r="Q23" i="153"/>
  <c r="N23" i="153"/>
  <c r="D23" i="153"/>
  <c r="BA22" i="153"/>
  <c r="BB22" i="153" s="1"/>
  <c r="AX22" i="153"/>
  <c r="AW22" i="153"/>
  <c r="Q22" i="153"/>
  <c r="AY22" i="153" s="1"/>
  <c r="AZ22" i="153" s="1"/>
  <c r="N22" i="153"/>
  <c r="D22" i="153"/>
  <c r="BA21" i="153"/>
  <c r="BB21" i="153" s="1"/>
  <c r="AX21" i="153"/>
  <c r="AW21" i="153"/>
  <c r="N21" i="153"/>
  <c r="Q21" i="153" s="1"/>
  <c r="AY21" i="153" s="1"/>
  <c r="AZ21" i="153" s="1"/>
  <c r="D21" i="153"/>
  <c r="BA20" i="153"/>
  <c r="BB20" i="153" s="1"/>
  <c r="AX20" i="153"/>
  <c r="AW20" i="153"/>
  <c r="Q20" i="153"/>
  <c r="AY20" i="153" s="1"/>
  <c r="AZ20" i="153" s="1"/>
  <c r="N20" i="153"/>
  <c r="D20" i="153"/>
  <c r="BA19" i="153"/>
  <c r="BB19" i="153" s="1"/>
  <c r="AX19" i="153"/>
  <c r="AW19" i="153"/>
  <c r="Q19" i="153"/>
  <c r="AY19" i="153" s="1"/>
  <c r="AZ19" i="153" s="1"/>
  <c r="N19" i="153"/>
  <c r="D19" i="153"/>
  <c r="BB18" i="153"/>
  <c r="BA18" i="153"/>
  <c r="AX18" i="153"/>
  <c r="AW18" i="153"/>
  <c r="N18" i="153"/>
  <c r="Q18" i="153" s="1"/>
  <c r="AY18" i="153" s="1"/>
  <c r="AZ18" i="153" s="1"/>
  <c r="D18" i="153"/>
  <c r="BA17" i="153"/>
  <c r="BB17" i="153" s="1"/>
  <c r="AX17" i="153"/>
  <c r="AW17" i="153"/>
  <c r="N17" i="153"/>
  <c r="Q17" i="153" s="1"/>
  <c r="AY17" i="153" s="1"/>
  <c r="AZ17" i="153" s="1"/>
  <c r="D17" i="153"/>
  <c r="BA16" i="153"/>
  <c r="BB16" i="153" s="1"/>
  <c r="AX16" i="153"/>
  <c r="AW16" i="153"/>
  <c r="N16" i="153"/>
  <c r="Q16" i="153" s="1"/>
  <c r="AY16" i="153" s="1"/>
  <c r="AZ16" i="153" s="1"/>
  <c r="D16" i="153"/>
  <c r="BA15" i="153"/>
  <c r="BB15" i="153" s="1"/>
  <c r="AX15" i="153"/>
  <c r="AW15" i="153"/>
  <c r="N15" i="153"/>
  <c r="Q15" i="153" s="1"/>
  <c r="AY15" i="153" s="1"/>
  <c r="AZ15" i="153" s="1"/>
  <c r="D15" i="153"/>
  <c r="BA14" i="153"/>
  <c r="BB14" i="153" s="1"/>
  <c r="AX14" i="153"/>
  <c r="AW14" i="153"/>
  <c r="N14" i="153"/>
  <c r="Q14" i="153" s="1"/>
  <c r="AY14" i="153" s="1"/>
  <c r="AZ14" i="153" s="1"/>
  <c r="D14" i="153"/>
  <c r="BA13" i="153"/>
  <c r="BB13" i="153" s="1"/>
  <c r="AX13" i="153"/>
  <c r="AW13" i="153"/>
  <c r="Q13" i="153"/>
  <c r="AY13" i="153" s="1"/>
  <c r="AZ13" i="153" s="1"/>
  <c r="N13" i="153"/>
  <c r="D13" i="153"/>
  <c r="BA12" i="153"/>
  <c r="BB12" i="153" s="1"/>
  <c r="AX12" i="153"/>
  <c r="AW12" i="153"/>
  <c r="Q12" i="153"/>
  <c r="AY12" i="153" s="1"/>
  <c r="AZ12" i="153" s="1"/>
  <c r="N12" i="153"/>
  <c r="D12" i="153"/>
  <c r="AH6" i="153"/>
  <c r="AH39" i="153" s="1"/>
  <c r="AH4" i="153"/>
  <c r="AH37" i="153" s="1"/>
  <c r="AV2" i="153"/>
  <c r="AV48" i="153" s="1"/>
  <c r="H2" i="153"/>
  <c r="H35" i="153" s="1"/>
  <c r="B2" i="153"/>
  <c r="B35" i="153" s="1"/>
  <c r="BA64" i="152"/>
  <c r="BB64" i="152" s="1"/>
  <c r="AX64" i="152"/>
  <c r="AW64" i="152"/>
  <c r="N64" i="152"/>
  <c r="Q64" i="152" s="1"/>
  <c r="AY64" i="152" s="1"/>
  <c r="AZ64" i="152" s="1"/>
  <c r="D64" i="152"/>
  <c r="BA63" i="152"/>
  <c r="BB63" i="152" s="1"/>
  <c r="AX63" i="152"/>
  <c r="AW63" i="152"/>
  <c r="Q63" i="152"/>
  <c r="AY63" i="152" s="1"/>
  <c r="AZ63" i="152" s="1"/>
  <c r="N63" i="152"/>
  <c r="D63" i="152"/>
  <c r="BA62" i="152"/>
  <c r="BB62" i="152" s="1"/>
  <c r="AX62" i="152"/>
  <c r="AW62" i="152"/>
  <c r="N62" i="152"/>
  <c r="Q62" i="152" s="1"/>
  <c r="AY62" i="152" s="1"/>
  <c r="AZ62" i="152" s="1"/>
  <c r="D62" i="152"/>
  <c r="BA61" i="152"/>
  <c r="BB61" i="152" s="1"/>
  <c r="AX61" i="152"/>
  <c r="AW61" i="152"/>
  <c r="Q61" i="152"/>
  <c r="AY61" i="152" s="1"/>
  <c r="AZ61" i="152" s="1"/>
  <c r="N61" i="152"/>
  <c r="D61" i="152"/>
  <c r="BA60" i="152"/>
  <c r="BB60" i="152" s="1"/>
  <c r="AX60" i="152"/>
  <c r="AW60" i="152"/>
  <c r="N60" i="152"/>
  <c r="Q60" i="152" s="1"/>
  <c r="AY60" i="152" s="1"/>
  <c r="AZ60" i="152" s="1"/>
  <c r="D60" i="152"/>
  <c r="BA59" i="152"/>
  <c r="BB59" i="152" s="1"/>
  <c r="AX59" i="152"/>
  <c r="AW59" i="152"/>
  <c r="Q59" i="152"/>
  <c r="AY59" i="152" s="1"/>
  <c r="AZ59" i="152" s="1"/>
  <c r="N59" i="152"/>
  <c r="D59" i="152"/>
  <c r="BA58" i="152"/>
  <c r="BB58" i="152" s="1"/>
  <c r="AX58" i="152"/>
  <c r="AW58" i="152"/>
  <c r="N58" i="152"/>
  <c r="Q58" i="152" s="1"/>
  <c r="AY58" i="152" s="1"/>
  <c r="AZ58" i="152" s="1"/>
  <c r="D58" i="152"/>
  <c r="BA57" i="152"/>
  <c r="BB57" i="152" s="1"/>
  <c r="AX57" i="152"/>
  <c r="AW57" i="152"/>
  <c r="N57" i="152"/>
  <c r="Q57" i="152" s="1"/>
  <c r="AY57" i="152" s="1"/>
  <c r="AZ57" i="152" s="1"/>
  <c r="D57" i="152"/>
  <c r="BA56" i="152"/>
  <c r="BB56" i="152" s="1"/>
  <c r="AX56" i="152"/>
  <c r="AW56" i="152"/>
  <c r="N56" i="152"/>
  <c r="Q56" i="152" s="1"/>
  <c r="AY56" i="152" s="1"/>
  <c r="AZ56" i="152" s="1"/>
  <c r="D56" i="152"/>
  <c r="BA55" i="152"/>
  <c r="BB55" i="152" s="1"/>
  <c r="AZ55" i="152"/>
  <c r="AX55" i="152"/>
  <c r="AW55" i="152"/>
  <c r="Q55" i="152"/>
  <c r="AY55" i="152" s="1"/>
  <c r="N55" i="152"/>
  <c r="D55" i="152"/>
  <c r="BA54" i="152"/>
  <c r="BB54" i="152" s="1"/>
  <c r="AY54" i="152"/>
  <c r="AZ54" i="152" s="1"/>
  <c r="AX54" i="152"/>
  <c r="AW54" i="152"/>
  <c r="N54" i="152"/>
  <c r="Q54" i="152" s="1"/>
  <c r="D54" i="152"/>
  <c r="BA53" i="152"/>
  <c r="BB53" i="152" s="1"/>
  <c r="AX53" i="152"/>
  <c r="AW53" i="152"/>
  <c r="N53" i="152"/>
  <c r="Q53" i="152" s="1"/>
  <c r="AY53" i="152" s="1"/>
  <c r="AZ53" i="152" s="1"/>
  <c r="D53" i="152"/>
  <c r="BA52" i="152"/>
  <c r="BB52" i="152" s="1"/>
  <c r="AY52" i="152"/>
  <c r="AZ52" i="152" s="1"/>
  <c r="AX52" i="152"/>
  <c r="AW52" i="152"/>
  <c r="N52" i="152"/>
  <c r="Q52" i="152" s="1"/>
  <c r="D52" i="152"/>
  <c r="BA51" i="152"/>
  <c r="BB51" i="152" s="1"/>
  <c r="AX51" i="152"/>
  <c r="AW51" i="152"/>
  <c r="N51" i="152"/>
  <c r="Q51" i="152" s="1"/>
  <c r="AY51" i="152" s="1"/>
  <c r="AZ51" i="152" s="1"/>
  <c r="D51" i="152"/>
  <c r="BA50" i="152"/>
  <c r="BB50" i="152" s="1"/>
  <c r="AY50" i="152"/>
  <c r="AZ50" i="152" s="1"/>
  <c r="AX50" i="152"/>
  <c r="AW50" i="152"/>
  <c r="N50" i="152"/>
  <c r="Q50" i="152" s="1"/>
  <c r="D50" i="152"/>
  <c r="BA49" i="152"/>
  <c r="BB49" i="152" s="1"/>
  <c r="AX49" i="152"/>
  <c r="AW49" i="152"/>
  <c r="N49" i="152"/>
  <c r="Q49" i="152" s="1"/>
  <c r="AY49" i="152" s="1"/>
  <c r="AZ49" i="152" s="1"/>
  <c r="D49" i="152"/>
  <c r="BA48" i="152"/>
  <c r="BB48" i="152" s="1"/>
  <c r="AY48" i="152"/>
  <c r="AZ48" i="152" s="1"/>
  <c r="AX48" i="152"/>
  <c r="AW48" i="152"/>
  <c r="Q48" i="152"/>
  <c r="N48" i="152"/>
  <c r="D48" i="152"/>
  <c r="BA47" i="152"/>
  <c r="BB47" i="152" s="1"/>
  <c r="AX47" i="152"/>
  <c r="AW47" i="152"/>
  <c r="N47" i="152"/>
  <c r="Q47" i="152" s="1"/>
  <c r="AY47" i="152" s="1"/>
  <c r="AZ47" i="152" s="1"/>
  <c r="D47" i="152"/>
  <c r="BA46" i="152"/>
  <c r="BB46" i="152" s="1"/>
  <c r="AY46" i="152"/>
  <c r="AZ46" i="152" s="1"/>
  <c r="AX46" i="152"/>
  <c r="AW46" i="152"/>
  <c r="Q46" i="152"/>
  <c r="N46" i="152"/>
  <c r="D46" i="152"/>
  <c r="BA45" i="152"/>
  <c r="BB45" i="152" s="1"/>
  <c r="AZ45" i="152"/>
  <c r="AX45" i="152"/>
  <c r="AW45" i="152"/>
  <c r="N45" i="152"/>
  <c r="Q45" i="152" s="1"/>
  <c r="AY45" i="152" s="1"/>
  <c r="D45" i="152"/>
  <c r="BA31" i="152"/>
  <c r="BB31" i="152" s="1"/>
  <c r="AX31" i="152"/>
  <c r="AW31" i="152"/>
  <c r="N31" i="152"/>
  <c r="Q31" i="152" s="1"/>
  <c r="AY31" i="152" s="1"/>
  <c r="AZ31" i="152" s="1"/>
  <c r="D31" i="152"/>
  <c r="BA30" i="152"/>
  <c r="BB30" i="152" s="1"/>
  <c r="AX30" i="152"/>
  <c r="AW30" i="152"/>
  <c r="N30" i="152"/>
  <c r="Q30" i="152" s="1"/>
  <c r="AY30" i="152" s="1"/>
  <c r="AZ30" i="152" s="1"/>
  <c r="D30" i="152"/>
  <c r="BB29" i="152"/>
  <c r="BA29" i="152"/>
  <c r="AX29" i="152"/>
  <c r="AW29" i="152"/>
  <c r="Q29" i="152"/>
  <c r="AY29" i="152" s="1"/>
  <c r="AZ29" i="152" s="1"/>
  <c r="N29" i="152"/>
  <c r="D29" i="152"/>
  <c r="BA28" i="152"/>
  <c r="BB28" i="152" s="1"/>
  <c r="AX28" i="152"/>
  <c r="AW28" i="152"/>
  <c r="N28" i="152"/>
  <c r="Q28" i="152" s="1"/>
  <c r="AY28" i="152" s="1"/>
  <c r="AZ28" i="152" s="1"/>
  <c r="D28" i="152"/>
  <c r="BA27" i="152"/>
  <c r="BB27" i="152" s="1"/>
  <c r="AX27" i="152"/>
  <c r="AW27" i="152"/>
  <c r="N27" i="152"/>
  <c r="Q27" i="152" s="1"/>
  <c r="AY27" i="152" s="1"/>
  <c r="AZ27" i="152" s="1"/>
  <c r="D27" i="152"/>
  <c r="BA26" i="152"/>
  <c r="BB26" i="152" s="1"/>
  <c r="AX26" i="152"/>
  <c r="AW26" i="152"/>
  <c r="N26" i="152"/>
  <c r="Q26" i="152" s="1"/>
  <c r="AY26" i="152" s="1"/>
  <c r="AZ26" i="152" s="1"/>
  <c r="D26" i="152"/>
  <c r="BB25" i="152"/>
  <c r="BA25" i="152"/>
  <c r="AX25" i="152"/>
  <c r="AW25" i="152"/>
  <c r="N25" i="152"/>
  <c r="Q25" i="152" s="1"/>
  <c r="AY25" i="152" s="1"/>
  <c r="AZ25" i="152" s="1"/>
  <c r="D25" i="152"/>
  <c r="BB24" i="152"/>
  <c r="BA24" i="152"/>
  <c r="AX24" i="152"/>
  <c r="AW24" i="152"/>
  <c r="N24" i="152"/>
  <c r="Q24" i="152" s="1"/>
  <c r="AY24" i="152" s="1"/>
  <c r="AZ24" i="152" s="1"/>
  <c r="D24" i="152"/>
  <c r="BB23" i="152"/>
  <c r="BA23" i="152"/>
  <c r="AX23" i="152"/>
  <c r="AW23" i="152"/>
  <c r="N23" i="152"/>
  <c r="Q23" i="152" s="1"/>
  <c r="AY23" i="152" s="1"/>
  <c r="AZ23" i="152" s="1"/>
  <c r="D23" i="152"/>
  <c r="BA22" i="152"/>
  <c r="BB22" i="152" s="1"/>
  <c r="AX22" i="152"/>
  <c r="AW22" i="152"/>
  <c r="Q22" i="152"/>
  <c r="AY22" i="152" s="1"/>
  <c r="AZ22" i="152" s="1"/>
  <c r="N22" i="152"/>
  <c r="D22" i="152"/>
  <c r="BA21" i="152"/>
  <c r="BB21" i="152" s="1"/>
  <c r="AX21" i="152"/>
  <c r="AW21" i="152"/>
  <c r="N21" i="152"/>
  <c r="Q21" i="152" s="1"/>
  <c r="AY21" i="152" s="1"/>
  <c r="AZ21" i="152" s="1"/>
  <c r="D21" i="152"/>
  <c r="BA20" i="152"/>
  <c r="BB20" i="152" s="1"/>
  <c r="AX20" i="152"/>
  <c r="AW20" i="152"/>
  <c r="N20" i="152"/>
  <c r="Q20" i="152" s="1"/>
  <c r="AY20" i="152" s="1"/>
  <c r="AZ20" i="152" s="1"/>
  <c r="D20" i="152"/>
  <c r="BB19" i="152"/>
  <c r="BA19" i="152"/>
  <c r="AX19" i="152"/>
  <c r="AW19" i="152"/>
  <c r="N19" i="152"/>
  <c r="Q19" i="152" s="1"/>
  <c r="AY19" i="152" s="1"/>
  <c r="AZ19" i="152" s="1"/>
  <c r="D19" i="152"/>
  <c r="BA18" i="152"/>
  <c r="BB18" i="152" s="1"/>
  <c r="AX18" i="152"/>
  <c r="AW18" i="152"/>
  <c r="Q18" i="152"/>
  <c r="AY18" i="152" s="1"/>
  <c r="AZ18" i="152" s="1"/>
  <c r="N18" i="152"/>
  <c r="D18" i="152"/>
  <c r="BA17" i="152"/>
  <c r="BB17" i="152" s="1"/>
  <c r="AX17" i="152"/>
  <c r="AW17" i="152"/>
  <c r="N17" i="152"/>
  <c r="Q17" i="152" s="1"/>
  <c r="AY17" i="152" s="1"/>
  <c r="AZ17" i="152" s="1"/>
  <c r="D17" i="152"/>
  <c r="BA16" i="152"/>
  <c r="BB16" i="152" s="1"/>
  <c r="AX16" i="152"/>
  <c r="AW16" i="152"/>
  <c r="N16" i="152"/>
  <c r="Q16" i="152" s="1"/>
  <c r="AY16" i="152" s="1"/>
  <c r="AZ16" i="152" s="1"/>
  <c r="D16" i="152"/>
  <c r="BA15" i="152"/>
  <c r="BB15" i="152" s="1"/>
  <c r="AX15" i="152"/>
  <c r="AW15" i="152"/>
  <c r="N15" i="152"/>
  <c r="Q15" i="152" s="1"/>
  <c r="AY15" i="152" s="1"/>
  <c r="AZ15" i="152" s="1"/>
  <c r="D15" i="152"/>
  <c r="BA14" i="152"/>
  <c r="BB14" i="152" s="1"/>
  <c r="AX14" i="152"/>
  <c r="AW14" i="152"/>
  <c r="N14" i="152"/>
  <c r="Q14" i="152" s="1"/>
  <c r="AY14" i="152" s="1"/>
  <c r="AZ14" i="152" s="1"/>
  <c r="D14" i="152"/>
  <c r="BA13" i="152"/>
  <c r="BB13" i="152" s="1"/>
  <c r="AX13" i="152"/>
  <c r="AW13" i="152"/>
  <c r="N13" i="152"/>
  <c r="Q13" i="152" s="1"/>
  <c r="AY13" i="152" s="1"/>
  <c r="AZ13" i="152" s="1"/>
  <c r="D13" i="152"/>
  <c r="BA12" i="152"/>
  <c r="BB12" i="152" s="1"/>
  <c r="AX12" i="152"/>
  <c r="AW12" i="152"/>
  <c r="N12" i="152"/>
  <c r="Q12" i="152" s="1"/>
  <c r="AY12" i="152" s="1"/>
  <c r="AZ12" i="152" s="1"/>
  <c r="D12" i="152"/>
  <c r="AH6" i="152"/>
  <c r="AH39" i="152" s="1"/>
  <c r="AH4" i="152"/>
  <c r="AH37" i="152" s="1"/>
  <c r="AV2" i="152"/>
  <c r="AV58" i="152" s="1"/>
  <c r="H2" i="152"/>
  <c r="H35" i="152" s="1"/>
  <c r="B2" i="152"/>
  <c r="B35" i="152" s="1"/>
  <c r="BA64" i="151"/>
  <c r="BB64" i="151" s="1"/>
  <c r="AX64" i="151"/>
  <c r="AW64" i="151"/>
  <c r="N64" i="151"/>
  <c r="Q64" i="151" s="1"/>
  <c r="AY64" i="151" s="1"/>
  <c r="AZ64" i="151" s="1"/>
  <c r="D64" i="151"/>
  <c r="BA63" i="151"/>
  <c r="BB63" i="151" s="1"/>
  <c r="AX63" i="151"/>
  <c r="AW63" i="151"/>
  <c r="Q63" i="151"/>
  <c r="AY63" i="151" s="1"/>
  <c r="AZ63" i="151" s="1"/>
  <c r="N63" i="151"/>
  <c r="D63" i="151"/>
  <c r="BA62" i="151"/>
  <c r="BB62" i="151" s="1"/>
  <c r="AX62" i="151"/>
  <c r="AW62" i="151"/>
  <c r="N62" i="151"/>
  <c r="Q62" i="151" s="1"/>
  <c r="AY62" i="151" s="1"/>
  <c r="AZ62" i="151" s="1"/>
  <c r="D62" i="151"/>
  <c r="BA61" i="151"/>
  <c r="BB61" i="151" s="1"/>
  <c r="AY61" i="151"/>
  <c r="AZ61" i="151" s="1"/>
  <c r="AX61" i="151"/>
  <c r="AW61" i="151"/>
  <c r="Q61" i="151"/>
  <c r="N61" i="151"/>
  <c r="D61" i="151"/>
  <c r="BB60" i="151"/>
  <c r="BA60" i="151"/>
  <c r="AX60" i="151"/>
  <c r="AW60" i="151"/>
  <c r="N60" i="151"/>
  <c r="Q60" i="151" s="1"/>
  <c r="AY60" i="151" s="1"/>
  <c r="AZ60" i="151" s="1"/>
  <c r="D60" i="151"/>
  <c r="BA59" i="151"/>
  <c r="BB59" i="151" s="1"/>
  <c r="AX59" i="151"/>
  <c r="AW59" i="151"/>
  <c r="N59" i="151"/>
  <c r="Q59" i="151" s="1"/>
  <c r="AY59" i="151" s="1"/>
  <c r="AZ59" i="151" s="1"/>
  <c r="D59" i="151"/>
  <c r="BB58" i="151"/>
  <c r="BA58" i="151"/>
  <c r="AX58" i="151"/>
  <c r="AW58" i="151"/>
  <c r="N58" i="151"/>
  <c r="Q58" i="151" s="1"/>
  <c r="AY58" i="151" s="1"/>
  <c r="AZ58" i="151" s="1"/>
  <c r="D58" i="151"/>
  <c r="BA57" i="151"/>
  <c r="BB57" i="151" s="1"/>
  <c r="AX57" i="151"/>
  <c r="AW57" i="151"/>
  <c r="N57" i="151"/>
  <c r="Q57" i="151" s="1"/>
  <c r="AY57" i="151" s="1"/>
  <c r="AZ57" i="151" s="1"/>
  <c r="D57" i="151"/>
  <c r="BA56" i="151"/>
  <c r="BB56" i="151" s="1"/>
  <c r="AX56" i="151"/>
  <c r="AW56" i="151"/>
  <c r="N56" i="151"/>
  <c r="Q56" i="151" s="1"/>
  <c r="AY56" i="151" s="1"/>
  <c r="AZ56" i="151" s="1"/>
  <c r="D56" i="151"/>
  <c r="BA55" i="151"/>
  <c r="BB55" i="151" s="1"/>
  <c r="AY55" i="151"/>
  <c r="AZ55" i="151" s="1"/>
  <c r="AX55" i="151"/>
  <c r="AW55" i="151"/>
  <c r="Q55" i="151"/>
  <c r="N55" i="151"/>
  <c r="D55" i="151"/>
  <c r="BA54" i="151"/>
  <c r="BB54" i="151" s="1"/>
  <c r="AX54" i="151"/>
  <c r="AW54" i="151"/>
  <c r="N54" i="151"/>
  <c r="Q54" i="151" s="1"/>
  <c r="AY54" i="151" s="1"/>
  <c r="AZ54" i="151" s="1"/>
  <c r="D54" i="151"/>
  <c r="BA53" i="151"/>
  <c r="BB53" i="151" s="1"/>
  <c r="AY53" i="151"/>
  <c r="AZ53" i="151" s="1"/>
  <c r="AX53" i="151"/>
  <c r="AW53" i="151"/>
  <c r="Q53" i="151"/>
  <c r="N53" i="151"/>
  <c r="D53" i="151"/>
  <c r="BA52" i="151"/>
  <c r="BB52" i="151" s="1"/>
  <c r="AX52" i="151"/>
  <c r="AW52" i="151"/>
  <c r="Q52" i="151"/>
  <c r="AY52" i="151" s="1"/>
  <c r="AZ52" i="151" s="1"/>
  <c r="N52" i="151"/>
  <c r="D52" i="151"/>
  <c r="BA51" i="151"/>
  <c r="BB51" i="151" s="1"/>
  <c r="AY51" i="151"/>
  <c r="AZ51" i="151" s="1"/>
  <c r="AX51" i="151"/>
  <c r="AW51" i="151"/>
  <c r="Q51" i="151"/>
  <c r="N51" i="151"/>
  <c r="D51" i="151"/>
  <c r="BA50" i="151"/>
  <c r="BB50" i="151" s="1"/>
  <c r="AX50" i="151"/>
  <c r="AW50" i="151"/>
  <c r="N50" i="151"/>
  <c r="Q50" i="151" s="1"/>
  <c r="AY50" i="151" s="1"/>
  <c r="AZ50" i="151" s="1"/>
  <c r="D50" i="151"/>
  <c r="BA49" i="151"/>
  <c r="BB49" i="151" s="1"/>
  <c r="AY49" i="151"/>
  <c r="AZ49" i="151" s="1"/>
  <c r="AX49" i="151"/>
  <c r="AW49" i="151"/>
  <c r="Q49" i="151"/>
  <c r="N49" i="151"/>
  <c r="D49" i="151"/>
  <c r="BA48" i="151"/>
  <c r="BB48" i="151" s="1"/>
  <c r="AX48" i="151"/>
  <c r="AW48" i="151"/>
  <c r="Q48" i="151"/>
  <c r="AY48" i="151" s="1"/>
  <c r="AZ48" i="151" s="1"/>
  <c r="N48" i="151"/>
  <c r="D48" i="151"/>
  <c r="BA47" i="151"/>
  <c r="BB47" i="151" s="1"/>
  <c r="AX47" i="151"/>
  <c r="AW47" i="151"/>
  <c r="N47" i="151"/>
  <c r="Q47" i="151" s="1"/>
  <c r="AY47" i="151" s="1"/>
  <c r="AZ47" i="151" s="1"/>
  <c r="D47" i="151"/>
  <c r="BA46" i="151"/>
  <c r="BB46" i="151" s="1"/>
  <c r="AX46" i="151"/>
  <c r="AW46" i="151"/>
  <c r="Q46" i="151"/>
  <c r="AY46" i="151" s="1"/>
  <c r="AZ46" i="151" s="1"/>
  <c r="N46" i="151"/>
  <c r="D46" i="151"/>
  <c r="BA45" i="151"/>
  <c r="BB45" i="151" s="1"/>
  <c r="AX45" i="151"/>
  <c r="AW45" i="151"/>
  <c r="Q45" i="151"/>
  <c r="AY45" i="151" s="1"/>
  <c r="AZ45" i="151" s="1"/>
  <c r="N45" i="151"/>
  <c r="D45" i="151"/>
  <c r="BA31" i="151"/>
  <c r="BB31" i="151" s="1"/>
  <c r="AY31" i="151"/>
  <c r="AZ31" i="151" s="1"/>
  <c r="AX31" i="151"/>
  <c r="AW31" i="151"/>
  <c r="N31" i="151"/>
  <c r="Q31" i="151" s="1"/>
  <c r="D31" i="151"/>
  <c r="BA30" i="151"/>
  <c r="BB30" i="151" s="1"/>
  <c r="AX30" i="151"/>
  <c r="AW30" i="151"/>
  <c r="N30" i="151"/>
  <c r="Q30" i="151" s="1"/>
  <c r="AY30" i="151" s="1"/>
  <c r="AZ30" i="151" s="1"/>
  <c r="D30" i="151"/>
  <c r="BB29" i="151"/>
  <c r="BA29" i="151"/>
  <c r="AX29" i="151"/>
  <c r="AW29" i="151"/>
  <c r="N29" i="151"/>
  <c r="Q29" i="151" s="1"/>
  <c r="AY29" i="151" s="1"/>
  <c r="AZ29" i="151" s="1"/>
  <c r="D29" i="151"/>
  <c r="BA28" i="151"/>
  <c r="BB28" i="151" s="1"/>
  <c r="AX28" i="151"/>
  <c r="AW28" i="151"/>
  <c r="N28" i="151"/>
  <c r="Q28" i="151" s="1"/>
  <c r="AY28" i="151" s="1"/>
  <c r="AZ28" i="151" s="1"/>
  <c r="D28" i="151"/>
  <c r="BB27" i="151"/>
  <c r="BA27" i="151"/>
  <c r="AX27" i="151"/>
  <c r="AW27" i="151"/>
  <c r="N27" i="151"/>
  <c r="Q27" i="151" s="1"/>
  <c r="AY27" i="151" s="1"/>
  <c r="AZ27" i="151" s="1"/>
  <c r="D27" i="151"/>
  <c r="BA26" i="151"/>
  <c r="BB26" i="151" s="1"/>
  <c r="AX26" i="151"/>
  <c r="AW26" i="151"/>
  <c r="N26" i="151"/>
  <c r="Q26" i="151" s="1"/>
  <c r="AY26" i="151" s="1"/>
  <c r="AZ26" i="151" s="1"/>
  <c r="D26" i="151"/>
  <c r="BB25" i="151"/>
  <c r="BA25" i="151"/>
  <c r="AX25" i="151"/>
  <c r="AW25" i="151"/>
  <c r="N25" i="151"/>
  <c r="Q25" i="151" s="1"/>
  <c r="AY25" i="151" s="1"/>
  <c r="AZ25" i="151" s="1"/>
  <c r="D25" i="151"/>
  <c r="BA24" i="151"/>
  <c r="BB24" i="151" s="1"/>
  <c r="AX24" i="151"/>
  <c r="AW24" i="151"/>
  <c r="N24" i="151"/>
  <c r="Q24" i="151" s="1"/>
  <c r="AY24" i="151" s="1"/>
  <c r="AZ24" i="151" s="1"/>
  <c r="D24" i="151"/>
  <c r="BB23" i="151"/>
  <c r="BA23" i="151"/>
  <c r="AX23" i="151"/>
  <c r="AW23" i="151"/>
  <c r="N23" i="151"/>
  <c r="Q23" i="151" s="1"/>
  <c r="AY23" i="151" s="1"/>
  <c r="AZ23" i="151" s="1"/>
  <c r="D23" i="151"/>
  <c r="BA22" i="151"/>
  <c r="BB22" i="151" s="1"/>
  <c r="AX22" i="151"/>
  <c r="AW22" i="151"/>
  <c r="N22" i="151"/>
  <c r="Q22" i="151" s="1"/>
  <c r="AY22" i="151" s="1"/>
  <c r="AZ22" i="151" s="1"/>
  <c r="D22" i="151"/>
  <c r="BB21" i="151"/>
  <c r="BA21" i="151"/>
  <c r="AX21" i="151"/>
  <c r="AW21" i="151"/>
  <c r="N21" i="151"/>
  <c r="Q21" i="151" s="1"/>
  <c r="AY21" i="151" s="1"/>
  <c r="AZ21" i="151" s="1"/>
  <c r="D21" i="151"/>
  <c r="BA20" i="151"/>
  <c r="BB20" i="151" s="1"/>
  <c r="AX20" i="151"/>
  <c r="AW20" i="151"/>
  <c r="N20" i="151"/>
  <c r="Q20" i="151" s="1"/>
  <c r="AY20" i="151" s="1"/>
  <c r="AZ20" i="151" s="1"/>
  <c r="D20" i="151"/>
  <c r="BA19" i="151"/>
  <c r="BB19" i="151" s="1"/>
  <c r="AX19" i="151"/>
  <c r="AW19" i="151"/>
  <c r="N19" i="151"/>
  <c r="Q19" i="151" s="1"/>
  <c r="AY19" i="151" s="1"/>
  <c r="AZ19" i="151" s="1"/>
  <c r="D19" i="151"/>
  <c r="BA18" i="151"/>
  <c r="BB18" i="151" s="1"/>
  <c r="AX18" i="151"/>
  <c r="AW18" i="151"/>
  <c r="N18" i="151"/>
  <c r="Q18" i="151" s="1"/>
  <c r="AY18" i="151" s="1"/>
  <c r="AZ18" i="151" s="1"/>
  <c r="D18" i="151"/>
  <c r="BB17" i="151"/>
  <c r="BA17" i="151"/>
  <c r="AX17" i="151"/>
  <c r="AW17" i="151"/>
  <c r="N17" i="151"/>
  <c r="Q17" i="151" s="1"/>
  <c r="AY17" i="151" s="1"/>
  <c r="AZ17" i="151" s="1"/>
  <c r="D17" i="151"/>
  <c r="BA16" i="151"/>
  <c r="BB16" i="151" s="1"/>
  <c r="AX16" i="151"/>
  <c r="AW16" i="151"/>
  <c r="N16" i="151"/>
  <c r="Q16" i="151" s="1"/>
  <c r="AY16" i="151" s="1"/>
  <c r="AZ16" i="151" s="1"/>
  <c r="D16" i="151"/>
  <c r="BB15" i="151"/>
  <c r="BA15" i="151"/>
  <c r="AX15" i="151"/>
  <c r="AW15" i="151"/>
  <c r="N15" i="151"/>
  <c r="Q15" i="151" s="1"/>
  <c r="AY15" i="151" s="1"/>
  <c r="AZ15" i="151" s="1"/>
  <c r="D15" i="151"/>
  <c r="BA14" i="151"/>
  <c r="BB14" i="151" s="1"/>
  <c r="AX14" i="151"/>
  <c r="AW14" i="151"/>
  <c r="Q14" i="151"/>
  <c r="AY14" i="151" s="1"/>
  <c r="AZ14" i="151" s="1"/>
  <c r="N14" i="151"/>
  <c r="D14" i="151"/>
  <c r="BB13" i="151"/>
  <c r="BA13" i="151"/>
  <c r="AX13" i="151"/>
  <c r="AW13" i="151"/>
  <c r="N13" i="151"/>
  <c r="Q13" i="151" s="1"/>
  <c r="AY13" i="151" s="1"/>
  <c r="AZ13" i="151" s="1"/>
  <c r="D13" i="151"/>
  <c r="BA12" i="151"/>
  <c r="BB12" i="151" s="1"/>
  <c r="AX12" i="151"/>
  <c r="AW12" i="151"/>
  <c r="N12" i="151"/>
  <c r="Q12" i="151" s="1"/>
  <c r="AY12" i="151" s="1"/>
  <c r="AZ12" i="151" s="1"/>
  <c r="D12" i="151"/>
  <c r="AH6" i="151"/>
  <c r="AH39" i="151" s="1"/>
  <c r="AH4" i="151"/>
  <c r="AH37" i="151" s="1"/>
  <c r="AV2" i="151"/>
  <c r="AV28" i="151" s="1"/>
  <c r="H2" i="151"/>
  <c r="H35" i="151" s="1"/>
  <c r="B2" i="151"/>
  <c r="B35" i="151" s="1"/>
  <c r="BA64" i="150"/>
  <c r="BB64" i="150" s="1"/>
  <c r="AX64" i="150"/>
  <c r="AW64" i="150"/>
  <c r="N64" i="150"/>
  <c r="Q64" i="150" s="1"/>
  <c r="AY64" i="150" s="1"/>
  <c r="AZ64" i="150" s="1"/>
  <c r="D64" i="150"/>
  <c r="BB63" i="150"/>
  <c r="BA63" i="150"/>
  <c r="AX63" i="150"/>
  <c r="AW63" i="150"/>
  <c r="N63" i="150"/>
  <c r="Q63" i="150" s="1"/>
  <c r="AY63" i="150" s="1"/>
  <c r="AZ63" i="150" s="1"/>
  <c r="D63" i="150"/>
  <c r="BB62" i="150"/>
  <c r="BA62" i="150"/>
  <c r="AZ62" i="150"/>
  <c r="AX62" i="150"/>
  <c r="AW62" i="150"/>
  <c r="N62" i="150"/>
  <c r="Q62" i="150" s="1"/>
  <c r="AY62" i="150" s="1"/>
  <c r="D62" i="150"/>
  <c r="BA61" i="150"/>
  <c r="BB61" i="150" s="1"/>
  <c r="AX61" i="150"/>
  <c r="AW61" i="150"/>
  <c r="N61" i="150"/>
  <c r="Q61" i="150" s="1"/>
  <c r="AY61" i="150" s="1"/>
  <c r="AZ61" i="150" s="1"/>
  <c r="D61" i="150"/>
  <c r="BA60" i="150"/>
  <c r="BB60" i="150" s="1"/>
  <c r="AX60" i="150"/>
  <c r="AW60" i="150"/>
  <c r="N60" i="150"/>
  <c r="Q60" i="150" s="1"/>
  <c r="AY60" i="150" s="1"/>
  <c r="AZ60" i="150" s="1"/>
  <c r="D60" i="150"/>
  <c r="BA59" i="150"/>
  <c r="BB59" i="150" s="1"/>
  <c r="AX59" i="150"/>
  <c r="AW59" i="150"/>
  <c r="N59" i="150"/>
  <c r="Q59" i="150" s="1"/>
  <c r="AY59" i="150" s="1"/>
  <c r="AZ59" i="150" s="1"/>
  <c r="D59" i="150"/>
  <c r="BB58" i="150"/>
  <c r="BA58" i="150"/>
  <c r="AZ58" i="150"/>
  <c r="AX58" i="150"/>
  <c r="AW58" i="150"/>
  <c r="N58" i="150"/>
  <c r="Q58" i="150" s="1"/>
  <c r="AY58" i="150" s="1"/>
  <c r="D58" i="150"/>
  <c r="BA57" i="150"/>
  <c r="BB57" i="150" s="1"/>
  <c r="AX57" i="150"/>
  <c r="AW57" i="150"/>
  <c r="N57" i="150"/>
  <c r="Q57" i="150" s="1"/>
  <c r="AY57" i="150" s="1"/>
  <c r="AZ57" i="150" s="1"/>
  <c r="D57" i="150"/>
  <c r="BA56" i="150"/>
  <c r="BB56" i="150" s="1"/>
  <c r="AX56" i="150"/>
  <c r="AW56" i="150"/>
  <c r="N56" i="150"/>
  <c r="Q56" i="150" s="1"/>
  <c r="AY56" i="150" s="1"/>
  <c r="AZ56" i="150" s="1"/>
  <c r="D56" i="150"/>
  <c r="BA55" i="150"/>
  <c r="BB55" i="150" s="1"/>
  <c r="AX55" i="150"/>
  <c r="AW55" i="150"/>
  <c r="N55" i="150"/>
  <c r="Q55" i="150" s="1"/>
  <c r="AY55" i="150" s="1"/>
  <c r="AZ55" i="150" s="1"/>
  <c r="D55" i="150"/>
  <c r="BB54" i="150"/>
  <c r="BA54" i="150"/>
  <c r="AX54" i="150"/>
  <c r="AW54" i="150"/>
  <c r="N54" i="150"/>
  <c r="Q54" i="150" s="1"/>
  <c r="AY54" i="150" s="1"/>
  <c r="AZ54" i="150" s="1"/>
  <c r="D54" i="150"/>
  <c r="BA53" i="150"/>
  <c r="BB53" i="150" s="1"/>
  <c r="AX53" i="150"/>
  <c r="AW53" i="150"/>
  <c r="N53" i="150"/>
  <c r="Q53" i="150" s="1"/>
  <c r="AY53" i="150" s="1"/>
  <c r="AZ53" i="150" s="1"/>
  <c r="D53" i="150"/>
  <c r="BA52" i="150"/>
  <c r="BB52" i="150" s="1"/>
  <c r="AX52" i="150"/>
  <c r="AW52" i="150"/>
  <c r="Q52" i="150"/>
  <c r="AY52" i="150" s="1"/>
  <c r="AZ52" i="150" s="1"/>
  <c r="N52" i="150"/>
  <c r="D52" i="150"/>
  <c r="BB51" i="150"/>
  <c r="BA51" i="150"/>
  <c r="AX51" i="150"/>
  <c r="AW51" i="150"/>
  <c r="N51" i="150"/>
  <c r="Q51" i="150" s="1"/>
  <c r="AY51" i="150" s="1"/>
  <c r="AZ51" i="150" s="1"/>
  <c r="D51" i="150"/>
  <c r="BA50" i="150"/>
  <c r="BB50" i="150" s="1"/>
  <c r="AX50" i="150"/>
  <c r="AW50" i="150"/>
  <c r="Q50" i="150"/>
  <c r="AY50" i="150" s="1"/>
  <c r="AZ50" i="150" s="1"/>
  <c r="N50" i="150"/>
  <c r="D50" i="150"/>
  <c r="BA49" i="150"/>
  <c r="BB49" i="150" s="1"/>
  <c r="AX49" i="150"/>
  <c r="AW49" i="150"/>
  <c r="N49" i="150"/>
  <c r="Q49" i="150" s="1"/>
  <c r="AY49" i="150" s="1"/>
  <c r="AZ49" i="150" s="1"/>
  <c r="D49" i="150"/>
  <c r="BA48" i="150"/>
  <c r="BB48" i="150" s="1"/>
  <c r="AX48" i="150"/>
  <c r="AW48" i="150"/>
  <c r="N48" i="150"/>
  <c r="Q48" i="150" s="1"/>
  <c r="AY48" i="150" s="1"/>
  <c r="AZ48" i="150" s="1"/>
  <c r="D48" i="150"/>
  <c r="BA47" i="150"/>
  <c r="BB47" i="150" s="1"/>
  <c r="AX47" i="150"/>
  <c r="AW47" i="150"/>
  <c r="N47" i="150"/>
  <c r="Q47" i="150" s="1"/>
  <c r="AY47" i="150" s="1"/>
  <c r="AZ47" i="150" s="1"/>
  <c r="D47" i="150"/>
  <c r="BA46" i="150"/>
  <c r="BB46" i="150" s="1"/>
  <c r="AX46" i="150"/>
  <c r="AW46" i="150"/>
  <c r="N46" i="150"/>
  <c r="Q46" i="150" s="1"/>
  <c r="AY46" i="150" s="1"/>
  <c r="AZ46" i="150" s="1"/>
  <c r="D46" i="150"/>
  <c r="BB45" i="150"/>
  <c r="BA45" i="150"/>
  <c r="AX45" i="150"/>
  <c r="AW45" i="150"/>
  <c r="N45" i="150"/>
  <c r="Q45" i="150" s="1"/>
  <c r="AY45" i="150" s="1"/>
  <c r="AZ45" i="150" s="1"/>
  <c r="D45" i="150"/>
  <c r="BA31" i="150"/>
  <c r="BB31" i="150" s="1"/>
  <c r="AX31" i="150"/>
  <c r="AW31" i="150"/>
  <c r="N31" i="150"/>
  <c r="Q31" i="150" s="1"/>
  <c r="AY31" i="150" s="1"/>
  <c r="AZ31" i="150" s="1"/>
  <c r="D31" i="150"/>
  <c r="BA30" i="150"/>
  <c r="BB30" i="150" s="1"/>
  <c r="AX30" i="150"/>
  <c r="AW30" i="150"/>
  <c r="N30" i="150"/>
  <c r="Q30" i="150" s="1"/>
  <c r="AY30" i="150" s="1"/>
  <c r="AZ30" i="150" s="1"/>
  <c r="D30" i="150"/>
  <c r="BA29" i="150"/>
  <c r="BB29" i="150" s="1"/>
  <c r="AX29" i="150"/>
  <c r="AW29" i="150"/>
  <c r="N29" i="150"/>
  <c r="Q29" i="150" s="1"/>
  <c r="AY29" i="150" s="1"/>
  <c r="AZ29" i="150" s="1"/>
  <c r="D29" i="150"/>
  <c r="BB28" i="150"/>
  <c r="BA28" i="150"/>
  <c r="AX28" i="150"/>
  <c r="AW28" i="150"/>
  <c r="N28" i="150"/>
  <c r="Q28" i="150" s="1"/>
  <c r="AY28" i="150" s="1"/>
  <c r="AZ28" i="150" s="1"/>
  <c r="D28" i="150"/>
  <c r="BA27" i="150"/>
  <c r="BB27" i="150" s="1"/>
  <c r="AX27" i="150"/>
  <c r="AW27" i="150"/>
  <c r="N27" i="150"/>
  <c r="Q27" i="150" s="1"/>
  <c r="AY27" i="150" s="1"/>
  <c r="AZ27" i="150" s="1"/>
  <c r="D27" i="150"/>
  <c r="BA26" i="150"/>
  <c r="BB26" i="150" s="1"/>
  <c r="AX26" i="150"/>
  <c r="AW26" i="150"/>
  <c r="N26" i="150"/>
  <c r="Q26" i="150" s="1"/>
  <c r="AY26" i="150" s="1"/>
  <c r="AZ26" i="150" s="1"/>
  <c r="D26" i="150"/>
  <c r="BA25" i="150"/>
  <c r="BB25" i="150" s="1"/>
  <c r="AX25" i="150"/>
  <c r="AW25" i="150"/>
  <c r="N25" i="150"/>
  <c r="Q25" i="150" s="1"/>
  <c r="AY25" i="150" s="1"/>
  <c r="AZ25" i="150" s="1"/>
  <c r="D25" i="150"/>
  <c r="BA24" i="150"/>
  <c r="BB24" i="150" s="1"/>
  <c r="AY24" i="150"/>
  <c r="AZ24" i="150" s="1"/>
  <c r="AX24" i="150"/>
  <c r="AW24" i="150"/>
  <c r="N24" i="150"/>
  <c r="Q24" i="150" s="1"/>
  <c r="D24" i="150"/>
  <c r="BA23" i="150"/>
  <c r="BB23" i="150" s="1"/>
  <c r="AX23" i="150"/>
  <c r="AW23" i="150"/>
  <c r="N23" i="150"/>
  <c r="Q23" i="150" s="1"/>
  <c r="AY23" i="150" s="1"/>
  <c r="AZ23" i="150" s="1"/>
  <c r="D23" i="150"/>
  <c r="BA22" i="150"/>
  <c r="BB22" i="150" s="1"/>
  <c r="AX22" i="150"/>
  <c r="AW22" i="150"/>
  <c r="N22" i="150"/>
  <c r="Q22" i="150" s="1"/>
  <c r="AY22" i="150" s="1"/>
  <c r="AZ22" i="150" s="1"/>
  <c r="D22" i="150"/>
  <c r="BA21" i="150"/>
  <c r="BB21" i="150" s="1"/>
  <c r="AX21" i="150"/>
  <c r="AW21" i="150"/>
  <c r="N21" i="150"/>
  <c r="Q21" i="150" s="1"/>
  <c r="AY21" i="150" s="1"/>
  <c r="AZ21" i="150" s="1"/>
  <c r="D21" i="150"/>
  <c r="BB20" i="150"/>
  <c r="BA20" i="150"/>
  <c r="AX20" i="150"/>
  <c r="AW20" i="150"/>
  <c r="N20" i="150"/>
  <c r="Q20" i="150" s="1"/>
  <c r="AY20" i="150" s="1"/>
  <c r="AZ20" i="150" s="1"/>
  <c r="D20" i="150"/>
  <c r="BB19" i="150"/>
  <c r="BA19" i="150"/>
  <c r="AX19" i="150"/>
  <c r="AW19" i="150"/>
  <c r="N19" i="150"/>
  <c r="Q19" i="150" s="1"/>
  <c r="AY19" i="150" s="1"/>
  <c r="AZ19" i="150" s="1"/>
  <c r="D19" i="150"/>
  <c r="BA18" i="150"/>
  <c r="BB18" i="150" s="1"/>
  <c r="AX18" i="150"/>
  <c r="AW18" i="150"/>
  <c r="N18" i="150"/>
  <c r="Q18" i="150" s="1"/>
  <c r="AY18" i="150" s="1"/>
  <c r="AZ18" i="150" s="1"/>
  <c r="D18" i="150"/>
  <c r="BB17" i="150"/>
  <c r="BA17" i="150"/>
  <c r="AX17" i="150"/>
  <c r="AW17" i="150"/>
  <c r="N17" i="150"/>
  <c r="Q17" i="150" s="1"/>
  <c r="AY17" i="150" s="1"/>
  <c r="AZ17" i="150" s="1"/>
  <c r="D17" i="150"/>
  <c r="BB16" i="150"/>
  <c r="BA16" i="150"/>
  <c r="AX16" i="150"/>
  <c r="AW16" i="150"/>
  <c r="N16" i="150"/>
  <c r="Q16" i="150" s="1"/>
  <c r="AY16" i="150" s="1"/>
  <c r="AZ16" i="150" s="1"/>
  <c r="D16" i="150"/>
  <c r="BB15" i="150"/>
  <c r="BA15" i="150"/>
  <c r="AX15" i="150"/>
  <c r="AW15" i="150"/>
  <c r="N15" i="150"/>
  <c r="Q15" i="150" s="1"/>
  <c r="AY15" i="150" s="1"/>
  <c r="AZ15" i="150" s="1"/>
  <c r="D15" i="150"/>
  <c r="BA14" i="150"/>
  <c r="BB14" i="150" s="1"/>
  <c r="AX14" i="150"/>
  <c r="AW14" i="150"/>
  <c r="N14" i="150"/>
  <c r="Q14" i="150" s="1"/>
  <c r="AY14" i="150" s="1"/>
  <c r="AZ14" i="150" s="1"/>
  <c r="D14" i="150"/>
  <c r="BB13" i="150"/>
  <c r="BA13" i="150"/>
  <c r="AX13" i="150"/>
  <c r="AW13" i="150"/>
  <c r="N13" i="150"/>
  <c r="Q13" i="150" s="1"/>
  <c r="AY13" i="150" s="1"/>
  <c r="AZ13" i="150" s="1"/>
  <c r="D13" i="150"/>
  <c r="BA12" i="150"/>
  <c r="BB12" i="150" s="1"/>
  <c r="AX12" i="150"/>
  <c r="AW12" i="150"/>
  <c r="N12" i="150"/>
  <c r="Q12" i="150" s="1"/>
  <c r="AY12" i="150" s="1"/>
  <c r="AZ12" i="150" s="1"/>
  <c r="D12" i="150"/>
  <c r="AH6" i="150"/>
  <c r="AH39" i="150" s="1"/>
  <c r="AH4" i="150"/>
  <c r="AH37" i="150" s="1"/>
  <c r="AV2" i="150"/>
  <c r="AV62" i="150" s="1"/>
  <c r="H2" i="150"/>
  <c r="H35" i="150" s="1"/>
  <c r="B2" i="150"/>
  <c r="B35" i="150" s="1"/>
  <c r="BA64" i="149"/>
  <c r="BB64" i="149" s="1"/>
  <c r="AX64" i="149"/>
  <c r="AW64" i="149"/>
  <c r="N64" i="149"/>
  <c r="Q64" i="149" s="1"/>
  <c r="AY64" i="149" s="1"/>
  <c r="AZ64" i="149" s="1"/>
  <c r="D64" i="149"/>
  <c r="BA63" i="149"/>
  <c r="BB63" i="149" s="1"/>
  <c r="AX63" i="149"/>
  <c r="AW63" i="149"/>
  <c r="Q63" i="149"/>
  <c r="AY63" i="149" s="1"/>
  <c r="AZ63" i="149" s="1"/>
  <c r="N63" i="149"/>
  <c r="D63" i="149"/>
  <c r="BA62" i="149"/>
  <c r="BB62" i="149" s="1"/>
  <c r="AX62" i="149"/>
  <c r="AW62" i="149"/>
  <c r="N62" i="149"/>
  <c r="Q62" i="149" s="1"/>
  <c r="AY62" i="149" s="1"/>
  <c r="AZ62" i="149" s="1"/>
  <c r="D62" i="149"/>
  <c r="BA61" i="149"/>
  <c r="BB61" i="149" s="1"/>
  <c r="AX61" i="149"/>
  <c r="AW61" i="149"/>
  <c r="N61" i="149"/>
  <c r="Q61" i="149" s="1"/>
  <c r="AY61" i="149" s="1"/>
  <c r="AZ61" i="149" s="1"/>
  <c r="D61" i="149"/>
  <c r="BA60" i="149"/>
  <c r="BB60" i="149" s="1"/>
  <c r="AX60" i="149"/>
  <c r="AW60" i="149"/>
  <c r="N60" i="149"/>
  <c r="Q60" i="149" s="1"/>
  <c r="AY60" i="149" s="1"/>
  <c r="AZ60" i="149" s="1"/>
  <c r="D60" i="149"/>
  <c r="BA59" i="149"/>
  <c r="BB59" i="149" s="1"/>
  <c r="AX59" i="149"/>
  <c r="AW59" i="149"/>
  <c r="N59" i="149"/>
  <c r="Q59" i="149" s="1"/>
  <c r="AY59" i="149" s="1"/>
  <c r="AZ59" i="149" s="1"/>
  <c r="D59" i="149"/>
  <c r="BA58" i="149"/>
  <c r="BB58" i="149" s="1"/>
  <c r="AX58" i="149"/>
  <c r="AW58" i="149"/>
  <c r="N58" i="149"/>
  <c r="Q58" i="149" s="1"/>
  <c r="AY58" i="149" s="1"/>
  <c r="AZ58" i="149" s="1"/>
  <c r="D58" i="149"/>
  <c r="BA57" i="149"/>
  <c r="BB57" i="149" s="1"/>
  <c r="AX57" i="149"/>
  <c r="AW57" i="149"/>
  <c r="N57" i="149"/>
  <c r="Q57" i="149" s="1"/>
  <c r="AY57" i="149" s="1"/>
  <c r="AZ57" i="149" s="1"/>
  <c r="D57" i="149"/>
  <c r="BA56" i="149"/>
  <c r="BB56" i="149" s="1"/>
  <c r="AX56" i="149"/>
  <c r="AW56" i="149"/>
  <c r="N56" i="149"/>
  <c r="Q56" i="149" s="1"/>
  <c r="AY56" i="149" s="1"/>
  <c r="AZ56" i="149" s="1"/>
  <c r="D56" i="149"/>
  <c r="BA55" i="149"/>
  <c r="BB55" i="149" s="1"/>
  <c r="AX55" i="149"/>
  <c r="AW55" i="149"/>
  <c r="N55" i="149"/>
  <c r="Q55" i="149" s="1"/>
  <c r="AY55" i="149" s="1"/>
  <c r="AZ55" i="149" s="1"/>
  <c r="D55" i="149"/>
  <c r="BA54" i="149"/>
  <c r="BB54" i="149" s="1"/>
  <c r="AX54" i="149"/>
  <c r="AW54" i="149"/>
  <c r="N54" i="149"/>
  <c r="Q54" i="149" s="1"/>
  <c r="AY54" i="149" s="1"/>
  <c r="AZ54" i="149" s="1"/>
  <c r="D54" i="149"/>
  <c r="BA53" i="149"/>
  <c r="BB53" i="149" s="1"/>
  <c r="AX53" i="149"/>
  <c r="AW53" i="149"/>
  <c r="N53" i="149"/>
  <c r="Q53" i="149" s="1"/>
  <c r="AY53" i="149" s="1"/>
  <c r="AZ53" i="149" s="1"/>
  <c r="D53" i="149"/>
  <c r="BA52" i="149"/>
  <c r="BB52" i="149" s="1"/>
  <c r="AX52" i="149"/>
  <c r="AW52" i="149"/>
  <c r="N52" i="149"/>
  <c r="Q52" i="149" s="1"/>
  <c r="AY52" i="149" s="1"/>
  <c r="AZ52" i="149" s="1"/>
  <c r="D52" i="149"/>
  <c r="BA51" i="149"/>
  <c r="BB51" i="149" s="1"/>
  <c r="AX51" i="149"/>
  <c r="AW51" i="149"/>
  <c r="N51" i="149"/>
  <c r="Q51" i="149" s="1"/>
  <c r="AY51" i="149" s="1"/>
  <c r="AZ51" i="149" s="1"/>
  <c r="D51" i="149"/>
  <c r="BA50" i="149"/>
  <c r="BB50" i="149" s="1"/>
  <c r="AX50" i="149"/>
  <c r="AW50" i="149"/>
  <c r="N50" i="149"/>
  <c r="Q50" i="149" s="1"/>
  <c r="AY50" i="149" s="1"/>
  <c r="AZ50" i="149" s="1"/>
  <c r="D50" i="149"/>
  <c r="BA49" i="149"/>
  <c r="BB49" i="149" s="1"/>
  <c r="AX49" i="149"/>
  <c r="AW49" i="149"/>
  <c r="N49" i="149"/>
  <c r="Q49" i="149" s="1"/>
  <c r="AY49" i="149" s="1"/>
  <c r="AZ49" i="149" s="1"/>
  <c r="D49" i="149"/>
  <c r="BA48" i="149"/>
  <c r="BB48" i="149" s="1"/>
  <c r="AX48" i="149"/>
  <c r="AW48" i="149"/>
  <c r="N48" i="149"/>
  <c r="Q48" i="149" s="1"/>
  <c r="AY48" i="149" s="1"/>
  <c r="AZ48" i="149" s="1"/>
  <c r="D48" i="149"/>
  <c r="BA47" i="149"/>
  <c r="BB47" i="149" s="1"/>
  <c r="AX47" i="149"/>
  <c r="AW47" i="149"/>
  <c r="Q47" i="149"/>
  <c r="AY47" i="149" s="1"/>
  <c r="AZ47" i="149" s="1"/>
  <c r="N47" i="149"/>
  <c r="D47" i="149"/>
  <c r="BA46" i="149"/>
  <c r="BB46" i="149" s="1"/>
  <c r="AX46" i="149"/>
  <c r="AW46" i="149"/>
  <c r="N46" i="149"/>
  <c r="Q46" i="149" s="1"/>
  <c r="AY46" i="149" s="1"/>
  <c r="AZ46" i="149" s="1"/>
  <c r="D46" i="149"/>
  <c r="BA45" i="149"/>
  <c r="BB45" i="149" s="1"/>
  <c r="AX45" i="149"/>
  <c r="AW45" i="149"/>
  <c r="Q45" i="149"/>
  <c r="AY45" i="149" s="1"/>
  <c r="AZ45" i="149" s="1"/>
  <c r="N45" i="149"/>
  <c r="D45" i="149"/>
  <c r="BA31" i="149"/>
  <c r="BB31" i="149" s="1"/>
  <c r="AX31" i="149"/>
  <c r="AW31" i="149"/>
  <c r="N31" i="149"/>
  <c r="Q31" i="149" s="1"/>
  <c r="AY31" i="149" s="1"/>
  <c r="AZ31" i="149" s="1"/>
  <c r="D31" i="149"/>
  <c r="BA30" i="149"/>
  <c r="BB30" i="149" s="1"/>
  <c r="AX30" i="149"/>
  <c r="AW30" i="149"/>
  <c r="Q30" i="149"/>
  <c r="AY30" i="149" s="1"/>
  <c r="AZ30" i="149" s="1"/>
  <c r="N30" i="149"/>
  <c r="D30" i="149"/>
  <c r="BB29" i="149"/>
  <c r="BA29" i="149"/>
  <c r="AX29" i="149"/>
  <c r="AW29" i="149"/>
  <c r="Q29" i="149"/>
  <c r="AY29" i="149" s="1"/>
  <c r="AZ29" i="149" s="1"/>
  <c r="N29" i="149"/>
  <c r="D29" i="149"/>
  <c r="BA28" i="149"/>
  <c r="BB28" i="149" s="1"/>
  <c r="AY28" i="149"/>
  <c r="AZ28" i="149" s="1"/>
  <c r="AX28" i="149"/>
  <c r="AW28" i="149"/>
  <c r="Q28" i="149"/>
  <c r="N28" i="149"/>
  <c r="D28" i="149"/>
  <c r="BA27" i="149"/>
  <c r="BB27" i="149" s="1"/>
  <c r="AX27" i="149"/>
  <c r="AW27" i="149"/>
  <c r="N27" i="149"/>
  <c r="Q27" i="149" s="1"/>
  <c r="AY27" i="149" s="1"/>
  <c r="AZ27" i="149" s="1"/>
  <c r="D27" i="149"/>
  <c r="BA26" i="149"/>
  <c r="BB26" i="149" s="1"/>
  <c r="AX26" i="149"/>
  <c r="AW26" i="149"/>
  <c r="N26" i="149"/>
  <c r="Q26" i="149" s="1"/>
  <c r="AY26" i="149" s="1"/>
  <c r="AZ26" i="149" s="1"/>
  <c r="D26" i="149"/>
  <c r="BA25" i="149"/>
  <c r="BB25" i="149" s="1"/>
  <c r="AX25" i="149"/>
  <c r="AW25" i="149"/>
  <c r="N25" i="149"/>
  <c r="Q25" i="149" s="1"/>
  <c r="AY25" i="149" s="1"/>
  <c r="AZ25" i="149" s="1"/>
  <c r="D25" i="149"/>
  <c r="BA24" i="149"/>
  <c r="BB24" i="149" s="1"/>
  <c r="AX24" i="149"/>
  <c r="AW24" i="149"/>
  <c r="N24" i="149"/>
  <c r="Q24" i="149" s="1"/>
  <c r="AY24" i="149" s="1"/>
  <c r="AZ24" i="149" s="1"/>
  <c r="D24" i="149"/>
  <c r="BA23" i="149"/>
  <c r="BB23" i="149" s="1"/>
  <c r="AX23" i="149"/>
  <c r="AW23" i="149"/>
  <c r="N23" i="149"/>
  <c r="Q23" i="149" s="1"/>
  <c r="AY23" i="149" s="1"/>
  <c r="AZ23" i="149" s="1"/>
  <c r="D23" i="149"/>
  <c r="BB22" i="149"/>
  <c r="BA22" i="149"/>
  <c r="AX22" i="149"/>
  <c r="AW22" i="149"/>
  <c r="N22" i="149"/>
  <c r="Q22" i="149" s="1"/>
  <c r="AY22" i="149" s="1"/>
  <c r="AZ22" i="149" s="1"/>
  <c r="D22" i="149"/>
  <c r="BA21" i="149"/>
  <c r="BB21" i="149" s="1"/>
  <c r="AX21" i="149"/>
  <c r="AW21" i="149"/>
  <c r="N21" i="149"/>
  <c r="Q21" i="149" s="1"/>
  <c r="AY21" i="149" s="1"/>
  <c r="AZ21" i="149" s="1"/>
  <c r="D21" i="149"/>
  <c r="BB20" i="149"/>
  <c r="BA20" i="149"/>
  <c r="AX20" i="149"/>
  <c r="AW20" i="149"/>
  <c r="Q20" i="149"/>
  <c r="AY20" i="149" s="1"/>
  <c r="AZ20" i="149" s="1"/>
  <c r="N20" i="149"/>
  <c r="D20" i="149"/>
  <c r="BB19" i="149"/>
  <c r="BA19" i="149"/>
  <c r="AX19" i="149"/>
  <c r="AW19" i="149"/>
  <c r="Q19" i="149"/>
  <c r="AY19" i="149" s="1"/>
  <c r="AZ19" i="149" s="1"/>
  <c r="N19" i="149"/>
  <c r="D19" i="149"/>
  <c r="BA18" i="149"/>
  <c r="BB18" i="149" s="1"/>
  <c r="AX18" i="149"/>
  <c r="AW18" i="149"/>
  <c r="Q18" i="149"/>
  <c r="AY18" i="149" s="1"/>
  <c r="AZ18" i="149" s="1"/>
  <c r="N18" i="149"/>
  <c r="D18" i="149"/>
  <c r="BA17" i="149"/>
  <c r="BB17" i="149" s="1"/>
  <c r="AX17" i="149"/>
  <c r="AW17" i="149"/>
  <c r="N17" i="149"/>
  <c r="Q17" i="149" s="1"/>
  <c r="AY17" i="149" s="1"/>
  <c r="AZ17" i="149" s="1"/>
  <c r="D17" i="149"/>
  <c r="BA16" i="149"/>
  <c r="BB16" i="149" s="1"/>
  <c r="AX16" i="149"/>
  <c r="AW16" i="149"/>
  <c r="N16" i="149"/>
  <c r="Q16" i="149" s="1"/>
  <c r="AY16" i="149" s="1"/>
  <c r="AZ16" i="149" s="1"/>
  <c r="D16" i="149"/>
  <c r="BA15" i="149"/>
  <c r="BB15" i="149" s="1"/>
  <c r="AX15" i="149"/>
  <c r="AW15" i="149"/>
  <c r="Q15" i="149"/>
  <c r="AY15" i="149" s="1"/>
  <c r="AZ15" i="149" s="1"/>
  <c r="N15" i="149"/>
  <c r="D15" i="149"/>
  <c r="BA14" i="149"/>
  <c r="BB14" i="149" s="1"/>
  <c r="AX14" i="149"/>
  <c r="AW14" i="149"/>
  <c r="N14" i="149"/>
  <c r="Q14" i="149" s="1"/>
  <c r="AY14" i="149" s="1"/>
  <c r="AZ14" i="149" s="1"/>
  <c r="D14" i="149"/>
  <c r="BA13" i="149"/>
  <c r="BB13" i="149" s="1"/>
  <c r="AY13" i="149"/>
  <c r="AZ13" i="149" s="1"/>
  <c r="AX13" i="149"/>
  <c r="AW13" i="149"/>
  <c r="Q13" i="149"/>
  <c r="N13" i="149"/>
  <c r="D13" i="149"/>
  <c r="BA12" i="149"/>
  <c r="BB12" i="149" s="1"/>
  <c r="AX12" i="149"/>
  <c r="AW12" i="149"/>
  <c r="N12" i="149"/>
  <c r="Q12" i="149" s="1"/>
  <c r="AY12" i="149" s="1"/>
  <c r="AZ12" i="149" s="1"/>
  <c r="D12" i="149"/>
  <c r="AH6" i="149"/>
  <c r="AH39" i="149" s="1"/>
  <c r="AH4" i="149"/>
  <c r="AH37" i="149" s="1"/>
  <c r="AV2" i="149"/>
  <c r="H2" i="149"/>
  <c r="H35" i="149" s="1"/>
  <c r="B2" i="149"/>
  <c r="B35" i="149" s="1"/>
  <c r="BA64" i="148"/>
  <c r="BB64" i="148" s="1"/>
  <c r="AX64" i="148"/>
  <c r="AW64" i="148"/>
  <c r="N64" i="148"/>
  <c r="Q64" i="148" s="1"/>
  <c r="AY64" i="148" s="1"/>
  <c r="AZ64" i="148" s="1"/>
  <c r="D64" i="148"/>
  <c r="BA63" i="148"/>
  <c r="BB63" i="148" s="1"/>
  <c r="AX63" i="148"/>
  <c r="AW63" i="148"/>
  <c r="Q63" i="148"/>
  <c r="AY63" i="148" s="1"/>
  <c r="AZ63" i="148" s="1"/>
  <c r="N63" i="148"/>
  <c r="D63" i="148"/>
  <c r="BA62" i="148"/>
  <c r="BB62" i="148" s="1"/>
  <c r="AX62" i="148"/>
  <c r="AW62" i="148"/>
  <c r="N62" i="148"/>
  <c r="Q62" i="148" s="1"/>
  <c r="AY62" i="148" s="1"/>
  <c r="AZ62" i="148" s="1"/>
  <c r="D62" i="148"/>
  <c r="BA61" i="148"/>
  <c r="BB61" i="148" s="1"/>
  <c r="AX61" i="148"/>
  <c r="AW61" i="148"/>
  <c r="Q61" i="148"/>
  <c r="AY61" i="148" s="1"/>
  <c r="AZ61" i="148" s="1"/>
  <c r="N61" i="148"/>
  <c r="D61" i="148"/>
  <c r="BA60" i="148"/>
  <c r="BB60" i="148" s="1"/>
  <c r="AX60" i="148"/>
  <c r="AW60" i="148"/>
  <c r="N60" i="148"/>
  <c r="Q60" i="148" s="1"/>
  <c r="AY60" i="148" s="1"/>
  <c r="AZ60" i="148" s="1"/>
  <c r="D60" i="148"/>
  <c r="BA59" i="148"/>
  <c r="BB59" i="148" s="1"/>
  <c r="AX59" i="148"/>
  <c r="AW59" i="148"/>
  <c r="Q59" i="148"/>
  <c r="AY59" i="148" s="1"/>
  <c r="AZ59" i="148" s="1"/>
  <c r="N59" i="148"/>
  <c r="D59" i="148"/>
  <c r="BA58" i="148"/>
  <c r="BB58" i="148" s="1"/>
  <c r="AX58" i="148"/>
  <c r="AW58" i="148"/>
  <c r="N58" i="148"/>
  <c r="Q58" i="148" s="1"/>
  <c r="AY58" i="148" s="1"/>
  <c r="AZ58" i="148" s="1"/>
  <c r="D58" i="148"/>
  <c r="BA57" i="148"/>
  <c r="BB57" i="148" s="1"/>
  <c r="AX57" i="148"/>
  <c r="AW57" i="148"/>
  <c r="Q57" i="148"/>
  <c r="AY57" i="148" s="1"/>
  <c r="AZ57" i="148" s="1"/>
  <c r="N57" i="148"/>
  <c r="D57" i="148"/>
  <c r="BA56" i="148"/>
  <c r="BB56" i="148" s="1"/>
  <c r="AX56" i="148"/>
  <c r="AW56" i="148"/>
  <c r="N56" i="148"/>
  <c r="Q56" i="148" s="1"/>
  <c r="AY56" i="148" s="1"/>
  <c r="AZ56" i="148" s="1"/>
  <c r="D56" i="148"/>
  <c r="BA55" i="148"/>
  <c r="BB55" i="148" s="1"/>
  <c r="AX55" i="148"/>
  <c r="AW55" i="148"/>
  <c r="Q55" i="148"/>
  <c r="AY55" i="148" s="1"/>
  <c r="AZ55" i="148" s="1"/>
  <c r="N55" i="148"/>
  <c r="D55" i="148"/>
  <c r="BA54" i="148"/>
  <c r="BB54" i="148" s="1"/>
  <c r="AX54" i="148"/>
  <c r="AW54" i="148"/>
  <c r="N54" i="148"/>
  <c r="Q54" i="148" s="1"/>
  <c r="AY54" i="148" s="1"/>
  <c r="AZ54" i="148" s="1"/>
  <c r="D54" i="148"/>
  <c r="BA53" i="148"/>
  <c r="BB53" i="148" s="1"/>
  <c r="AX53" i="148"/>
  <c r="AW53" i="148"/>
  <c r="Q53" i="148"/>
  <c r="AY53" i="148" s="1"/>
  <c r="AZ53" i="148" s="1"/>
  <c r="N53" i="148"/>
  <c r="D53" i="148"/>
  <c r="BA52" i="148"/>
  <c r="BB52" i="148" s="1"/>
  <c r="AX52" i="148"/>
  <c r="AW52" i="148"/>
  <c r="N52" i="148"/>
  <c r="Q52" i="148" s="1"/>
  <c r="AY52" i="148" s="1"/>
  <c r="AZ52" i="148" s="1"/>
  <c r="D52" i="148"/>
  <c r="BA51" i="148"/>
  <c r="BB51" i="148" s="1"/>
  <c r="AX51" i="148"/>
  <c r="AW51" i="148"/>
  <c r="Q51" i="148"/>
  <c r="AY51" i="148" s="1"/>
  <c r="AZ51" i="148" s="1"/>
  <c r="N51" i="148"/>
  <c r="D51" i="148"/>
  <c r="BA50" i="148"/>
  <c r="BB50" i="148" s="1"/>
  <c r="AX50" i="148"/>
  <c r="AW50" i="148"/>
  <c r="N50" i="148"/>
  <c r="Q50" i="148" s="1"/>
  <c r="AY50" i="148" s="1"/>
  <c r="AZ50" i="148" s="1"/>
  <c r="D50" i="148"/>
  <c r="BA49" i="148"/>
  <c r="BB49" i="148" s="1"/>
  <c r="AX49" i="148"/>
  <c r="AW49" i="148"/>
  <c r="Q49" i="148"/>
  <c r="AY49" i="148" s="1"/>
  <c r="AZ49" i="148" s="1"/>
  <c r="N49" i="148"/>
  <c r="D49" i="148"/>
  <c r="BA48" i="148"/>
  <c r="BB48" i="148" s="1"/>
  <c r="AX48" i="148"/>
  <c r="AW48" i="148"/>
  <c r="N48" i="148"/>
  <c r="Q48" i="148" s="1"/>
  <c r="AY48" i="148" s="1"/>
  <c r="AZ48" i="148" s="1"/>
  <c r="D48" i="148"/>
  <c r="BA47" i="148"/>
  <c r="BB47" i="148" s="1"/>
  <c r="AX47" i="148"/>
  <c r="AW47" i="148"/>
  <c r="Q47" i="148"/>
  <c r="AY47" i="148" s="1"/>
  <c r="AZ47" i="148" s="1"/>
  <c r="N47" i="148"/>
  <c r="D47" i="148"/>
  <c r="BA46" i="148"/>
  <c r="BB46" i="148" s="1"/>
  <c r="AX46" i="148"/>
  <c r="AW46" i="148"/>
  <c r="N46" i="148"/>
  <c r="Q46" i="148" s="1"/>
  <c r="AY46" i="148" s="1"/>
  <c r="AZ46" i="148" s="1"/>
  <c r="D46" i="148"/>
  <c r="BA45" i="148"/>
  <c r="BB45" i="148" s="1"/>
  <c r="AX45" i="148"/>
  <c r="AW45" i="148"/>
  <c r="Q45" i="148"/>
  <c r="AY45" i="148" s="1"/>
  <c r="AZ45" i="148" s="1"/>
  <c r="N45" i="148"/>
  <c r="D45" i="148"/>
  <c r="BA31" i="148"/>
  <c r="BB31" i="148" s="1"/>
  <c r="AX31" i="148"/>
  <c r="AW31" i="148"/>
  <c r="Q31" i="148"/>
  <c r="AY31" i="148" s="1"/>
  <c r="AZ31" i="148" s="1"/>
  <c r="N31" i="148"/>
  <c r="D31" i="148"/>
  <c r="BA30" i="148"/>
  <c r="BB30" i="148" s="1"/>
  <c r="AX30" i="148"/>
  <c r="AW30" i="148"/>
  <c r="N30" i="148"/>
  <c r="Q30" i="148" s="1"/>
  <c r="AY30" i="148" s="1"/>
  <c r="AZ30" i="148" s="1"/>
  <c r="D30" i="148"/>
  <c r="BA29" i="148"/>
  <c r="BB29" i="148" s="1"/>
  <c r="AX29" i="148"/>
  <c r="AW29" i="148"/>
  <c r="Q29" i="148"/>
  <c r="AY29" i="148" s="1"/>
  <c r="AZ29" i="148" s="1"/>
  <c r="N29" i="148"/>
  <c r="D29" i="148"/>
  <c r="BA28" i="148"/>
  <c r="BB28" i="148" s="1"/>
  <c r="AX28" i="148"/>
  <c r="AW28" i="148"/>
  <c r="Q28" i="148"/>
  <c r="AY28" i="148" s="1"/>
  <c r="AZ28" i="148" s="1"/>
  <c r="N28" i="148"/>
  <c r="D28" i="148"/>
  <c r="BB27" i="148"/>
  <c r="BA27" i="148"/>
  <c r="AX27" i="148"/>
  <c r="AW27" i="148"/>
  <c r="Q27" i="148"/>
  <c r="AY27" i="148" s="1"/>
  <c r="AZ27" i="148" s="1"/>
  <c r="N27" i="148"/>
  <c r="D27" i="148"/>
  <c r="BA26" i="148"/>
  <c r="BB26" i="148" s="1"/>
  <c r="AX26" i="148"/>
  <c r="AW26" i="148"/>
  <c r="N26" i="148"/>
  <c r="Q26" i="148" s="1"/>
  <c r="AY26" i="148" s="1"/>
  <c r="AZ26" i="148" s="1"/>
  <c r="D26" i="148"/>
  <c r="BA25" i="148"/>
  <c r="BB25" i="148" s="1"/>
  <c r="AX25" i="148"/>
  <c r="AW25" i="148"/>
  <c r="N25" i="148"/>
  <c r="Q25" i="148" s="1"/>
  <c r="AY25" i="148" s="1"/>
  <c r="AZ25" i="148" s="1"/>
  <c r="D25" i="148"/>
  <c r="BA24" i="148"/>
  <c r="BB24" i="148" s="1"/>
  <c r="AX24" i="148"/>
  <c r="AW24" i="148"/>
  <c r="N24" i="148"/>
  <c r="Q24" i="148" s="1"/>
  <c r="AY24" i="148" s="1"/>
  <c r="AZ24" i="148" s="1"/>
  <c r="D24" i="148"/>
  <c r="BA23" i="148"/>
  <c r="BB23" i="148" s="1"/>
  <c r="AX23" i="148"/>
  <c r="AW23" i="148"/>
  <c r="Q23" i="148"/>
  <c r="AY23" i="148" s="1"/>
  <c r="AZ23" i="148" s="1"/>
  <c r="N23" i="148"/>
  <c r="D23" i="148"/>
  <c r="BA22" i="148"/>
  <c r="BB22" i="148" s="1"/>
  <c r="AX22" i="148"/>
  <c r="AW22" i="148"/>
  <c r="N22" i="148"/>
  <c r="Q22" i="148" s="1"/>
  <c r="AY22" i="148" s="1"/>
  <c r="AZ22" i="148" s="1"/>
  <c r="D22" i="148"/>
  <c r="BA21" i="148"/>
  <c r="BB21" i="148" s="1"/>
  <c r="AX21" i="148"/>
  <c r="AW21" i="148"/>
  <c r="N21" i="148"/>
  <c r="Q21" i="148" s="1"/>
  <c r="AY21" i="148" s="1"/>
  <c r="AZ21" i="148" s="1"/>
  <c r="D21" i="148"/>
  <c r="BA20" i="148"/>
  <c r="BB20" i="148" s="1"/>
  <c r="AX20" i="148"/>
  <c r="AW20" i="148"/>
  <c r="N20" i="148"/>
  <c r="Q20" i="148" s="1"/>
  <c r="AY20" i="148" s="1"/>
  <c r="AZ20" i="148" s="1"/>
  <c r="D20" i="148"/>
  <c r="BB19" i="148"/>
  <c r="BA19" i="148"/>
  <c r="AX19" i="148"/>
  <c r="AW19" i="148"/>
  <c r="N19" i="148"/>
  <c r="Q19" i="148" s="1"/>
  <c r="AY19" i="148" s="1"/>
  <c r="AZ19" i="148" s="1"/>
  <c r="D19" i="148"/>
  <c r="BA18" i="148"/>
  <c r="BB18" i="148" s="1"/>
  <c r="AX18" i="148"/>
  <c r="AW18" i="148"/>
  <c r="N18" i="148"/>
  <c r="Q18" i="148" s="1"/>
  <c r="AY18" i="148" s="1"/>
  <c r="AZ18" i="148" s="1"/>
  <c r="D18" i="148"/>
  <c r="BA17" i="148"/>
  <c r="BB17" i="148" s="1"/>
  <c r="AX17" i="148"/>
  <c r="AW17" i="148"/>
  <c r="N17" i="148"/>
  <c r="Q17" i="148" s="1"/>
  <c r="AY17" i="148" s="1"/>
  <c r="AZ17" i="148" s="1"/>
  <c r="D17" i="148"/>
  <c r="BA16" i="148"/>
  <c r="BB16" i="148" s="1"/>
  <c r="AX16" i="148"/>
  <c r="AW16" i="148"/>
  <c r="N16" i="148"/>
  <c r="Q16" i="148" s="1"/>
  <c r="AY16" i="148" s="1"/>
  <c r="AZ16" i="148" s="1"/>
  <c r="D16" i="148"/>
  <c r="BA15" i="148"/>
  <c r="BB15" i="148" s="1"/>
  <c r="AX15" i="148"/>
  <c r="AW15" i="148"/>
  <c r="Q15" i="148"/>
  <c r="AY15" i="148" s="1"/>
  <c r="AZ15" i="148" s="1"/>
  <c r="N15" i="148"/>
  <c r="D15" i="148"/>
  <c r="BA14" i="148"/>
  <c r="BB14" i="148" s="1"/>
  <c r="AX14" i="148"/>
  <c r="AW14" i="148"/>
  <c r="N14" i="148"/>
  <c r="Q14" i="148" s="1"/>
  <c r="AY14" i="148" s="1"/>
  <c r="AZ14" i="148" s="1"/>
  <c r="D14" i="148"/>
  <c r="BB13" i="148"/>
  <c r="BA13" i="148"/>
  <c r="AX13" i="148"/>
  <c r="AW13" i="148"/>
  <c r="Q13" i="148"/>
  <c r="AY13" i="148" s="1"/>
  <c r="AZ13" i="148" s="1"/>
  <c r="N13" i="148"/>
  <c r="D13" i="148"/>
  <c r="BA12" i="148"/>
  <c r="BB12" i="148" s="1"/>
  <c r="AX12" i="148"/>
  <c r="AW12" i="148"/>
  <c r="N12" i="148"/>
  <c r="Q12" i="148" s="1"/>
  <c r="AY12" i="148" s="1"/>
  <c r="AZ12" i="148" s="1"/>
  <c r="D12" i="148"/>
  <c r="AH6" i="148"/>
  <c r="AH39" i="148" s="1"/>
  <c r="AH4" i="148"/>
  <c r="AH37" i="148" s="1"/>
  <c r="AV2" i="148"/>
  <c r="AV19" i="148" s="1"/>
  <c r="H2" i="148"/>
  <c r="H35" i="148" s="1"/>
  <c r="B2" i="148"/>
  <c r="B35" i="148" s="1"/>
  <c r="BA64" i="147"/>
  <c r="BB64" i="147" s="1"/>
  <c r="AY64" i="147"/>
  <c r="AZ64" i="147" s="1"/>
  <c r="AX64" i="147"/>
  <c r="AW64" i="147"/>
  <c r="N64" i="147"/>
  <c r="Q64" i="147" s="1"/>
  <c r="D64" i="147"/>
  <c r="BA63" i="147"/>
  <c r="BB63" i="147" s="1"/>
  <c r="AX63" i="147"/>
  <c r="AW63" i="147"/>
  <c r="N63" i="147"/>
  <c r="Q63" i="147" s="1"/>
  <c r="AY63" i="147" s="1"/>
  <c r="AZ63" i="147" s="1"/>
  <c r="D63" i="147"/>
  <c r="BA62" i="147"/>
  <c r="BB62" i="147" s="1"/>
  <c r="AX62" i="147"/>
  <c r="AW62" i="147"/>
  <c r="N62" i="147"/>
  <c r="Q62" i="147" s="1"/>
  <c r="AY62" i="147" s="1"/>
  <c r="AZ62" i="147" s="1"/>
  <c r="D62" i="147"/>
  <c r="BA61" i="147"/>
  <c r="BB61" i="147" s="1"/>
  <c r="AX61" i="147"/>
  <c r="AW61" i="147"/>
  <c r="N61" i="147"/>
  <c r="Q61" i="147" s="1"/>
  <c r="AY61" i="147" s="1"/>
  <c r="AZ61" i="147" s="1"/>
  <c r="D61" i="147"/>
  <c r="BB60" i="147"/>
  <c r="BA60" i="147"/>
  <c r="AY60" i="147"/>
  <c r="AZ60" i="147" s="1"/>
  <c r="AX60" i="147"/>
  <c r="AW60" i="147"/>
  <c r="N60" i="147"/>
  <c r="Q60" i="147" s="1"/>
  <c r="D60" i="147"/>
  <c r="BA59" i="147"/>
  <c r="BB59" i="147" s="1"/>
  <c r="AX59" i="147"/>
  <c r="AW59" i="147"/>
  <c r="N59" i="147"/>
  <c r="Q59" i="147" s="1"/>
  <c r="AY59" i="147" s="1"/>
  <c r="AZ59" i="147" s="1"/>
  <c r="D59" i="147"/>
  <c r="BB58" i="147"/>
  <c r="BA58" i="147"/>
  <c r="AX58" i="147"/>
  <c r="AW58" i="147"/>
  <c r="N58" i="147"/>
  <c r="Q58" i="147" s="1"/>
  <c r="AY58" i="147" s="1"/>
  <c r="AZ58" i="147" s="1"/>
  <c r="D58" i="147"/>
  <c r="BA57" i="147"/>
  <c r="BB57" i="147" s="1"/>
  <c r="AX57" i="147"/>
  <c r="AW57" i="147"/>
  <c r="N57" i="147"/>
  <c r="Q57" i="147" s="1"/>
  <c r="AY57" i="147" s="1"/>
  <c r="AZ57" i="147" s="1"/>
  <c r="D57" i="147"/>
  <c r="BA56" i="147"/>
  <c r="BB56" i="147" s="1"/>
  <c r="AX56" i="147"/>
  <c r="AW56" i="147"/>
  <c r="N56" i="147"/>
  <c r="Q56" i="147" s="1"/>
  <c r="AY56" i="147" s="1"/>
  <c r="AZ56" i="147" s="1"/>
  <c r="D56" i="147"/>
  <c r="BA55" i="147"/>
  <c r="BB55" i="147" s="1"/>
  <c r="AX55" i="147"/>
  <c r="AW55" i="147"/>
  <c r="N55" i="147"/>
  <c r="Q55" i="147" s="1"/>
  <c r="AY55" i="147" s="1"/>
  <c r="AZ55" i="147" s="1"/>
  <c r="D55" i="147"/>
  <c r="BB54" i="147"/>
  <c r="BA54" i="147"/>
  <c r="AY54" i="147"/>
  <c r="AZ54" i="147" s="1"/>
  <c r="AX54" i="147"/>
  <c r="AW54" i="147"/>
  <c r="N54" i="147"/>
  <c r="Q54" i="147" s="1"/>
  <c r="D54" i="147"/>
  <c r="BB53" i="147"/>
  <c r="BA53" i="147"/>
  <c r="AX53" i="147"/>
  <c r="AW53" i="147"/>
  <c r="N53" i="147"/>
  <c r="Q53" i="147" s="1"/>
  <c r="AY53" i="147" s="1"/>
  <c r="AZ53" i="147" s="1"/>
  <c r="D53" i="147"/>
  <c r="BA52" i="147"/>
  <c r="BB52" i="147" s="1"/>
  <c r="AX52" i="147"/>
  <c r="AW52" i="147"/>
  <c r="N52" i="147"/>
  <c r="Q52" i="147" s="1"/>
  <c r="AY52" i="147" s="1"/>
  <c r="AZ52" i="147" s="1"/>
  <c r="D52" i="147"/>
  <c r="BA51" i="147"/>
  <c r="BB51" i="147" s="1"/>
  <c r="AX51" i="147"/>
  <c r="AW51" i="147"/>
  <c r="Q51" i="147"/>
  <c r="AY51" i="147" s="1"/>
  <c r="AZ51" i="147" s="1"/>
  <c r="N51" i="147"/>
  <c r="D51" i="147"/>
  <c r="BA50" i="147"/>
  <c r="BB50" i="147" s="1"/>
  <c r="AX50" i="147"/>
  <c r="AW50" i="147"/>
  <c r="Q50" i="147"/>
  <c r="AY50" i="147" s="1"/>
  <c r="AZ50" i="147" s="1"/>
  <c r="N50" i="147"/>
  <c r="D50" i="147"/>
  <c r="BA49" i="147"/>
  <c r="BB49" i="147" s="1"/>
  <c r="AX49" i="147"/>
  <c r="AW49" i="147"/>
  <c r="Q49" i="147"/>
  <c r="AY49" i="147" s="1"/>
  <c r="AZ49" i="147" s="1"/>
  <c r="N49" i="147"/>
  <c r="D49" i="147"/>
  <c r="BA48" i="147"/>
  <c r="BB48" i="147" s="1"/>
  <c r="AX48" i="147"/>
  <c r="AW48" i="147"/>
  <c r="N48" i="147"/>
  <c r="Q48" i="147" s="1"/>
  <c r="AY48" i="147" s="1"/>
  <c r="AZ48" i="147" s="1"/>
  <c r="D48" i="147"/>
  <c r="BA47" i="147"/>
  <c r="BB47" i="147" s="1"/>
  <c r="AX47" i="147"/>
  <c r="AW47" i="147"/>
  <c r="N47" i="147"/>
  <c r="Q47" i="147" s="1"/>
  <c r="AY47" i="147" s="1"/>
  <c r="AZ47" i="147" s="1"/>
  <c r="D47" i="147"/>
  <c r="BA46" i="147"/>
  <c r="BB46" i="147" s="1"/>
  <c r="AX46" i="147"/>
  <c r="AW46" i="147"/>
  <c r="N46" i="147"/>
  <c r="Q46" i="147" s="1"/>
  <c r="AY46" i="147" s="1"/>
  <c r="AZ46" i="147" s="1"/>
  <c r="D46" i="147"/>
  <c r="BA45" i="147"/>
  <c r="BB45" i="147" s="1"/>
  <c r="AX45" i="147"/>
  <c r="AW45" i="147"/>
  <c r="N45" i="147"/>
  <c r="Q45" i="147" s="1"/>
  <c r="AY45" i="147" s="1"/>
  <c r="AZ45" i="147" s="1"/>
  <c r="D45" i="147"/>
  <c r="AH37" i="147"/>
  <c r="BA31" i="147"/>
  <c r="BB31" i="147" s="1"/>
  <c r="AX31" i="147"/>
  <c r="AW31" i="147"/>
  <c r="N31" i="147"/>
  <c r="Q31" i="147" s="1"/>
  <c r="AY31" i="147" s="1"/>
  <c r="AZ31" i="147" s="1"/>
  <c r="D31" i="147"/>
  <c r="BB30" i="147"/>
  <c r="BA30" i="147"/>
  <c r="AX30" i="147"/>
  <c r="AW30" i="147"/>
  <c r="N30" i="147"/>
  <c r="Q30" i="147" s="1"/>
  <c r="AY30" i="147" s="1"/>
  <c r="AZ30" i="147" s="1"/>
  <c r="D30" i="147"/>
  <c r="BA29" i="147"/>
  <c r="BB29" i="147" s="1"/>
  <c r="AX29" i="147"/>
  <c r="AW29" i="147"/>
  <c r="N29" i="147"/>
  <c r="Q29" i="147" s="1"/>
  <c r="AY29" i="147" s="1"/>
  <c r="AZ29" i="147" s="1"/>
  <c r="D29" i="147"/>
  <c r="BA28" i="147"/>
  <c r="BB28" i="147" s="1"/>
  <c r="AX28" i="147"/>
  <c r="AW28" i="147"/>
  <c r="N28" i="147"/>
  <c r="Q28" i="147" s="1"/>
  <c r="AY28" i="147" s="1"/>
  <c r="AZ28" i="147" s="1"/>
  <c r="D28" i="147"/>
  <c r="BA27" i="147"/>
  <c r="BB27" i="147" s="1"/>
  <c r="AX27" i="147"/>
  <c r="AW27" i="147"/>
  <c r="N27" i="147"/>
  <c r="Q27" i="147" s="1"/>
  <c r="AY27" i="147" s="1"/>
  <c r="AZ27" i="147" s="1"/>
  <c r="D27" i="147"/>
  <c r="BA26" i="147"/>
  <c r="BB26" i="147" s="1"/>
  <c r="AX26" i="147"/>
  <c r="AW26" i="147"/>
  <c r="N26" i="147"/>
  <c r="Q26" i="147" s="1"/>
  <c r="AY26" i="147" s="1"/>
  <c r="AZ26" i="147" s="1"/>
  <c r="D26" i="147"/>
  <c r="BA25" i="147"/>
  <c r="BB25" i="147" s="1"/>
  <c r="AX25" i="147"/>
  <c r="AW25" i="147"/>
  <c r="N25" i="147"/>
  <c r="Q25" i="147" s="1"/>
  <c r="AY25" i="147" s="1"/>
  <c r="AZ25" i="147" s="1"/>
  <c r="D25" i="147"/>
  <c r="BB24" i="147"/>
  <c r="BA24" i="147"/>
  <c r="AX24" i="147"/>
  <c r="AW24" i="147"/>
  <c r="N24" i="147"/>
  <c r="Q24" i="147" s="1"/>
  <c r="AY24" i="147" s="1"/>
  <c r="AZ24" i="147" s="1"/>
  <c r="D24" i="147"/>
  <c r="BA23" i="147"/>
  <c r="BB23" i="147" s="1"/>
  <c r="AX23" i="147"/>
  <c r="AW23" i="147"/>
  <c r="N23" i="147"/>
  <c r="Q23" i="147" s="1"/>
  <c r="AY23" i="147" s="1"/>
  <c r="AZ23" i="147" s="1"/>
  <c r="D23" i="147"/>
  <c r="BA22" i="147"/>
  <c r="BB22" i="147" s="1"/>
  <c r="AX22" i="147"/>
  <c r="AW22" i="147"/>
  <c r="N22" i="147"/>
  <c r="Q22" i="147" s="1"/>
  <c r="AY22" i="147" s="1"/>
  <c r="AZ22" i="147" s="1"/>
  <c r="D22" i="147"/>
  <c r="BA21" i="147"/>
  <c r="BB21" i="147" s="1"/>
  <c r="AX21" i="147"/>
  <c r="AW21" i="147"/>
  <c r="N21" i="147"/>
  <c r="Q21" i="147" s="1"/>
  <c r="AY21" i="147" s="1"/>
  <c r="AZ21" i="147" s="1"/>
  <c r="D21" i="147"/>
  <c r="BA20" i="147"/>
  <c r="BB20" i="147" s="1"/>
  <c r="AX20" i="147"/>
  <c r="AW20" i="147"/>
  <c r="N20" i="147"/>
  <c r="Q20" i="147" s="1"/>
  <c r="AY20" i="147" s="1"/>
  <c r="AZ20" i="147" s="1"/>
  <c r="D20" i="147"/>
  <c r="BA19" i="147"/>
  <c r="BB19" i="147" s="1"/>
  <c r="AX19" i="147"/>
  <c r="AW19" i="147"/>
  <c r="N19" i="147"/>
  <c r="Q19" i="147" s="1"/>
  <c r="AY19" i="147" s="1"/>
  <c r="AZ19" i="147" s="1"/>
  <c r="D19" i="147"/>
  <c r="BB18" i="147"/>
  <c r="BA18" i="147"/>
  <c r="AX18" i="147"/>
  <c r="AW18" i="147"/>
  <c r="N18" i="147"/>
  <c r="Q18" i="147" s="1"/>
  <c r="AY18" i="147" s="1"/>
  <c r="AZ18" i="147" s="1"/>
  <c r="D18" i="147"/>
  <c r="BA17" i="147"/>
  <c r="BB17" i="147" s="1"/>
  <c r="AX17" i="147"/>
  <c r="AW17" i="147"/>
  <c r="N17" i="147"/>
  <c r="Q17" i="147" s="1"/>
  <c r="AY17" i="147" s="1"/>
  <c r="AZ17" i="147" s="1"/>
  <c r="D17" i="147"/>
  <c r="BB16" i="147"/>
  <c r="BA16" i="147"/>
  <c r="AZ16" i="147"/>
  <c r="AX16" i="147"/>
  <c r="AW16" i="147"/>
  <c r="N16" i="147"/>
  <c r="Q16" i="147" s="1"/>
  <c r="AY16" i="147" s="1"/>
  <c r="D16" i="147"/>
  <c r="BB15" i="147"/>
  <c r="BA15" i="147"/>
  <c r="AX15" i="147"/>
  <c r="AW15" i="147"/>
  <c r="N15" i="147"/>
  <c r="Q15" i="147" s="1"/>
  <c r="AY15" i="147" s="1"/>
  <c r="AZ15" i="147" s="1"/>
  <c r="D15" i="147"/>
  <c r="BB14" i="147"/>
  <c r="BA14" i="147"/>
  <c r="AZ14" i="147"/>
  <c r="AX14" i="147"/>
  <c r="AW14" i="147"/>
  <c r="N14" i="147"/>
  <c r="Q14" i="147" s="1"/>
  <c r="AY14" i="147" s="1"/>
  <c r="D14" i="147"/>
  <c r="BA13" i="147"/>
  <c r="BB13" i="147" s="1"/>
  <c r="AX13" i="147"/>
  <c r="AW13" i="147"/>
  <c r="N13" i="147"/>
  <c r="Q13" i="147" s="1"/>
  <c r="AY13" i="147" s="1"/>
  <c r="AZ13" i="147" s="1"/>
  <c r="D13" i="147"/>
  <c r="BB12" i="147"/>
  <c r="BA12" i="147"/>
  <c r="AZ12" i="147"/>
  <c r="AX12" i="147"/>
  <c r="AW12" i="147"/>
  <c r="N12" i="147"/>
  <c r="Q12" i="147" s="1"/>
  <c r="AY12" i="147" s="1"/>
  <c r="D12" i="147"/>
  <c r="AH6" i="147"/>
  <c r="AH39" i="147" s="1"/>
  <c r="AH4" i="147"/>
  <c r="AV2" i="147"/>
  <c r="AV59" i="147" s="1"/>
  <c r="H2" i="147"/>
  <c r="H35" i="147" s="1"/>
  <c r="B2" i="147"/>
  <c r="B35" i="147" s="1"/>
  <c r="BB64" i="146"/>
  <c r="BA64" i="146"/>
  <c r="AZ64" i="146"/>
  <c r="AX64" i="146"/>
  <c r="AW64" i="146"/>
  <c r="N64" i="146"/>
  <c r="Q64" i="146" s="1"/>
  <c r="AY64" i="146" s="1"/>
  <c r="D64" i="146"/>
  <c r="BA63" i="146"/>
  <c r="BB63" i="146" s="1"/>
  <c r="AX63" i="146"/>
  <c r="AW63" i="146"/>
  <c r="N63" i="146"/>
  <c r="Q63" i="146" s="1"/>
  <c r="AY63" i="146" s="1"/>
  <c r="AZ63" i="146" s="1"/>
  <c r="D63" i="146"/>
  <c r="BB62" i="146"/>
  <c r="BA62" i="146"/>
  <c r="AZ62" i="146"/>
  <c r="AX62" i="146"/>
  <c r="AW62" i="146"/>
  <c r="N62" i="146"/>
  <c r="Q62" i="146" s="1"/>
  <c r="AY62" i="146" s="1"/>
  <c r="D62" i="146"/>
  <c r="BA61" i="146"/>
  <c r="BB61" i="146" s="1"/>
  <c r="AX61" i="146"/>
  <c r="AW61" i="146"/>
  <c r="N61" i="146"/>
  <c r="Q61" i="146" s="1"/>
  <c r="AY61" i="146" s="1"/>
  <c r="AZ61" i="146" s="1"/>
  <c r="D61" i="146"/>
  <c r="BB60" i="146"/>
  <c r="BA60" i="146"/>
  <c r="AX60" i="146"/>
  <c r="AW60" i="146"/>
  <c r="N60" i="146"/>
  <c r="Q60" i="146" s="1"/>
  <c r="AY60" i="146" s="1"/>
  <c r="AZ60" i="146" s="1"/>
  <c r="D60" i="146"/>
  <c r="BA59" i="146"/>
  <c r="BB59" i="146" s="1"/>
  <c r="AX59" i="146"/>
  <c r="AW59" i="146"/>
  <c r="N59" i="146"/>
  <c r="Q59" i="146" s="1"/>
  <c r="AY59" i="146" s="1"/>
  <c r="AZ59" i="146" s="1"/>
  <c r="D59" i="146"/>
  <c r="BB58" i="146"/>
  <c r="BA58" i="146"/>
  <c r="AX58" i="146"/>
  <c r="AW58" i="146"/>
  <c r="N58" i="146"/>
  <c r="Q58" i="146" s="1"/>
  <c r="AY58" i="146" s="1"/>
  <c r="AZ58" i="146" s="1"/>
  <c r="D58" i="146"/>
  <c r="BA57" i="146"/>
  <c r="BB57" i="146" s="1"/>
  <c r="AX57" i="146"/>
  <c r="AW57" i="146"/>
  <c r="N57" i="146"/>
  <c r="Q57" i="146" s="1"/>
  <c r="AY57" i="146" s="1"/>
  <c r="AZ57" i="146" s="1"/>
  <c r="D57" i="146"/>
  <c r="BA56" i="146"/>
  <c r="BB56" i="146" s="1"/>
  <c r="AX56" i="146"/>
  <c r="AW56" i="146"/>
  <c r="N56" i="146"/>
  <c r="Q56" i="146" s="1"/>
  <c r="AY56" i="146" s="1"/>
  <c r="AZ56" i="146" s="1"/>
  <c r="D56" i="146"/>
  <c r="BA55" i="146"/>
  <c r="BB55" i="146" s="1"/>
  <c r="AX55" i="146"/>
  <c r="AW55" i="146"/>
  <c r="N55" i="146"/>
  <c r="Q55" i="146" s="1"/>
  <c r="AY55" i="146" s="1"/>
  <c r="AZ55" i="146" s="1"/>
  <c r="D55" i="146"/>
  <c r="BA54" i="146"/>
  <c r="BB54" i="146" s="1"/>
  <c r="AX54" i="146"/>
  <c r="AW54" i="146"/>
  <c r="Q54" i="146"/>
  <c r="AY54" i="146" s="1"/>
  <c r="AZ54" i="146" s="1"/>
  <c r="N54" i="146"/>
  <c r="D54" i="146"/>
  <c r="BA53" i="146"/>
  <c r="BB53" i="146" s="1"/>
  <c r="AX53" i="146"/>
  <c r="AW53" i="146"/>
  <c r="N53" i="146"/>
  <c r="Q53" i="146" s="1"/>
  <c r="AY53" i="146" s="1"/>
  <c r="AZ53" i="146" s="1"/>
  <c r="D53" i="146"/>
  <c r="BA52" i="146"/>
  <c r="BB52" i="146" s="1"/>
  <c r="AX52" i="146"/>
  <c r="AW52" i="146"/>
  <c r="N52" i="146"/>
  <c r="Q52" i="146" s="1"/>
  <c r="AY52" i="146" s="1"/>
  <c r="AZ52" i="146" s="1"/>
  <c r="D52" i="146"/>
  <c r="BA51" i="146"/>
  <c r="BB51" i="146" s="1"/>
  <c r="AX51" i="146"/>
  <c r="AW51" i="146"/>
  <c r="N51" i="146"/>
  <c r="Q51" i="146" s="1"/>
  <c r="AY51" i="146" s="1"/>
  <c r="AZ51" i="146" s="1"/>
  <c r="D51" i="146"/>
  <c r="BB50" i="146"/>
  <c r="BA50" i="146"/>
  <c r="AX50" i="146"/>
  <c r="AW50" i="146"/>
  <c r="N50" i="146"/>
  <c r="Q50" i="146" s="1"/>
  <c r="AY50" i="146" s="1"/>
  <c r="AZ50" i="146" s="1"/>
  <c r="D50" i="146"/>
  <c r="BA49" i="146"/>
  <c r="BB49" i="146" s="1"/>
  <c r="AX49" i="146"/>
  <c r="AW49" i="146"/>
  <c r="N49" i="146"/>
  <c r="Q49" i="146" s="1"/>
  <c r="AY49" i="146" s="1"/>
  <c r="AZ49" i="146" s="1"/>
  <c r="D49" i="146"/>
  <c r="BA48" i="146"/>
  <c r="BB48" i="146" s="1"/>
  <c r="AX48" i="146"/>
  <c r="AW48" i="146"/>
  <c r="N48" i="146"/>
  <c r="Q48" i="146" s="1"/>
  <c r="AY48" i="146" s="1"/>
  <c r="AZ48" i="146" s="1"/>
  <c r="D48" i="146"/>
  <c r="BA47" i="146"/>
  <c r="BB47" i="146" s="1"/>
  <c r="AX47" i="146"/>
  <c r="AW47" i="146"/>
  <c r="N47" i="146"/>
  <c r="Q47" i="146" s="1"/>
  <c r="AY47" i="146" s="1"/>
  <c r="AZ47" i="146" s="1"/>
  <c r="D47" i="146"/>
  <c r="BA46" i="146"/>
  <c r="BB46" i="146" s="1"/>
  <c r="AX46" i="146"/>
  <c r="AW46" i="146"/>
  <c r="N46" i="146"/>
  <c r="Q46" i="146" s="1"/>
  <c r="AY46" i="146" s="1"/>
  <c r="AZ46" i="146" s="1"/>
  <c r="D46" i="146"/>
  <c r="BA45" i="146"/>
  <c r="BB45" i="146" s="1"/>
  <c r="AX45" i="146"/>
  <c r="AW45" i="146"/>
  <c r="N45" i="146"/>
  <c r="Q45" i="146" s="1"/>
  <c r="AY45" i="146" s="1"/>
  <c r="AZ45" i="146" s="1"/>
  <c r="D45" i="146"/>
  <c r="BA31" i="146"/>
  <c r="BB31" i="146" s="1"/>
  <c r="AX31" i="146"/>
  <c r="AW31" i="146"/>
  <c r="Q31" i="146"/>
  <c r="AY31" i="146" s="1"/>
  <c r="AZ31" i="146" s="1"/>
  <c r="N31" i="146"/>
  <c r="D31" i="146"/>
  <c r="BA30" i="146"/>
  <c r="BB30" i="146" s="1"/>
  <c r="AX30" i="146"/>
  <c r="AW30" i="146"/>
  <c r="N30" i="146"/>
  <c r="Q30" i="146" s="1"/>
  <c r="AY30" i="146" s="1"/>
  <c r="AZ30" i="146" s="1"/>
  <c r="D30" i="146"/>
  <c r="BA29" i="146"/>
  <c r="BB29" i="146" s="1"/>
  <c r="AX29" i="146"/>
  <c r="AW29" i="146"/>
  <c r="Q29" i="146"/>
  <c r="AY29" i="146" s="1"/>
  <c r="AZ29" i="146" s="1"/>
  <c r="N29" i="146"/>
  <c r="D29" i="146"/>
  <c r="BA28" i="146"/>
  <c r="BB28" i="146" s="1"/>
  <c r="AX28" i="146"/>
  <c r="AW28" i="146"/>
  <c r="N28" i="146"/>
  <c r="Q28" i="146" s="1"/>
  <c r="AY28" i="146" s="1"/>
  <c r="AZ28" i="146" s="1"/>
  <c r="D28" i="146"/>
  <c r="BA27" i="146"/>
  <c r="BB27" i="146" s="1"/>
  <c r="AX27" i="146"/>
  <c r="AW27" i="146"/>
  <c r="Q27" i="146"/>
  <c r="AY27" i="146" s="1"/>
  <c r="AZ27" i="146" s="1"/>
  <c r="N27" i="146"/>
  <c r="D27" i="146"/>
  <c r="BB26" i="146"/>
  <c r="BA26" i="146"/>
  <c r="AX26" i="146"/>
  <c r="AW26" i="146"/>
  <c r="N26" i="146"/>
  <c r="Q26" i="146" s="1"/>
  <c r="AY26" i="146" s="1"/>
  <c r="AZ26" i="146" s="1"/>
  <c r="D26" i="146"/>
  <c r="BA25" i="146"/>
  <c r="BB25" i="146" s="1"/>
  <c r="AX25" i="146"/>
  <c r="AW25" i="146"/>
  <c r="Q25" i="146"/>
  <c r="AY25" i="146" s="1"/>
  <c r="AZ25" i="146" s="1"/>
  <c r="N25" i="146"/>
  <c r="D25" i="146"/>
  <c r="BA24" i="146"/>
  <c r="BB24" i="146" s="1"/>
  <c r="AX24" i="146"/>
  <c r="AW24" i="146"/>
  <c r="N24" i="146"/>
  <c r="Q24" i="146" s="1"/>
  <c r="AY24" i="146" s="1"/>
  <c r="AZ24" i="146" s="1"/>
  <c r="D24" i="146"/>
  <c r="BA23" i="146"/>
  <c r="BB23" i="146" s="1"/>
  <c r="AX23" i="146"/>
  <c r="AW23" i="146"/>
  <c r="Q23" i="146"/>
  <c r="AY23" i="146" s="1"/>
  <c r="AZ23" i="146" s="1"/>
  <c r="N23" i="146"/>
  <c r="D23" i="146"/>
  <c r="BA22" i="146"/>
  <c r="BB22" i="146" s="1"/>
  <c r="AX22" i="146"/>
  <c r="AW22" i="146"/>
  <c r="Q22" i="146"/>
  <c r="AY22" i="146" s="1"/>
  <c r="AZ22" i="146" s="1"/>
  <c r="N22" i="146"/>
  <c r="D22" i="146"/>
  <c r="BA21" i="146"/>
  <c r="BB21" i="146" s="1"/>
  <c r="AY21" i="146"/>
  <c r="AZ21" i="146" s="1"/>
  <c r="AX21" i="146"/>
  <c r="AW21" i="146"/>
  <c r="N21" i="146"/>
  <c r="Q21" i="146" s="1"/>
  <c r="D21" i="146"/>
  <c r="BA20" i="146"/>
  <c r="BB20" i="146" s="1"/>
  <c r="AX20" i="146"/>
  <c r="AW20" i="146"/>
  <c r="N20" i="146"/>
  <c r="Q20" i="146" s="1"/>
  <c r="AY20" i="146" s="1"/>
  <c r="AZ20" i="146" s="1"/>
  <c r="D20" i="146"/>
  <c r="BA19" i="146"/>
  <c r="BB19" i="146" s="1"/>
  <c r="AX19" i="146"/>
  <c r="AW19" i="146"/>
  <c r="N19" i="146"/>
  <c r="Q19" i="146" s="1"/>
  <c r="AY19" i="146" s="1"/>
  <c r="AZ19" i="146" s="1"/>
  <c r="D19" i="146"/>
  <c r="BA18" i="146"/>
  <c r="BB18" i="146" s="1"/>
  <c r="AX18" i="146"/>
  <c r="AW18" i="146"/>
  <c r="N18" i="146"/>
  <c r="Q18" i="146" s="1"/>
  <c r="AY18" i="146" s="1"/>
  <c r="AZ18" i="146" s="1"/>
  <c r="D18" i="146"/>
  <c r="BA17" i="146"/>
  <c r="BB17" i="146" s="1"/>
  <c r="AX17" i="146"/>
  <c r="AW17" i="146"/>
  <c r="N17" i="146"/>
  <c r="Q17" i="146" s="1"/>
  <c r="AY17" i="146" s="1"/>
  <c r="AZ17" i="146" s="1"/>
  <c r="D17" i="146"/>
  <c r="BB16" i="146"/>
  <c r="BA16" i="146"/>
  <c r="AX16" i="146"/>
  <c r="AW16" i="146"/>
  <c r="N16" i="146"/>
  <c r="Q16" i="146" s="1"/>
  <c r="AY16" i="146" s="1"/>
  <c r="AZ16" i="146" s="1"/>
  <c r="D16" i="146"/>
  <c r="BA15" i="146"/>
  <c r="BB15" i="146" s="1"/>
  <c r="AX15" i="146"/>
  <c r="AW15" i="146"/>
  <c r="N15" i="146"/>
  <c r="Q15" i="146" s="1"/>
  <c r="AY15" i="146" s="1"/>
  <c r="AZ15" i="146" s="1"/>
  <c r="D15" i="146"/>
  <c r="BA14" i="146"/>
  <c r="BB14" i="146" s="1"/>
  <c r="AX14" i="146"/>
  <c r="AW14" i="146"/>
  <c r="Q14" i="146"/>
  <c r="AY14" i="146" s="1"/>
  <c r="AZ14" i="146" s="1"/>
  <c r="N14" i="146"/>
  <c r="D14" i="146"/>
  <c r="BA13" i="146"/>
  <c r="BB13" i="146" s="1"/>
  <c r="AX13" i="146"/>
  <c r="AW13" i="146"/>
  <c r="N13" i="146"/>
  <c r="Q13" i="146" s="1"/>
  <c r="AY13" i="146" s="1"/>
  <c r="AZ13" i="146" s="1"/>
  <c r="D13" i="146"/>
  <c r="BA12" i="146"/>
  <c r="BB12" i="146" s="1"/>
  <c r="AX12" i="146"/>
  <c r="AW12" i="146"/>
  <c r="N12" i="146"/>
  <c r="Q12" i="146" s="1"/>
  <c r="AY12" i="146" s="1"/>
  <c r="AZ12" i="146" s="1"/>
  <c r="D12" i="146"/>
  <c r="AH6" i="146"/>
  <c r="AH39" i="146" s="1"/>
  <c r="AH4" i="146"/>
  <c r="AH37" i="146" s="1"/>
  <c r="AV2" i="146"/>
  <c r="AV57" i="146" s="1"/>
  <c r="H2" i="146"/>
  <c r="H35" i="146" s="1"/>
  <c r="B2" i="146"/>
  <c r="B35" i="146" s="1"/>
  <c r="BA64" i="145"/>
  <c r="BB64" i="145" s="1"/>
  <c r="AX64" i="145"/>
  <c r="AW64" i="145"/>
  <c r="N64" i="145"/>
  <c r="Q64" i="145" s="1"/>
  <c r="AY64" i="145" s="1"/>
  <c r="AZ64" i="145" s="1"/>
  <c r="D64" i="145"/>
  <c r="BA63" i="145"/>
  <c r="BB63" i="145" s="1"/>
  <c r="AX63" i="145"/>
  <c r="AW63" i="145"/>
  <c r="Q63" i="145"/>
  <c r="AY63" i="145" s="1"/>
  <c r="AZ63" i="145" s="1"/>
  <c r="N63" i="145"/>
  <c r="D63" i="145"/>
  <c r="BA62" i="145"/>
  <c r="BB62" i="145" s="1"/>
  <c r="AX62" i="145"/>
  <c r="AW62" i="145"/>
  <c r="N62" i="145"/>
  <c r="Q62" i="145" s="1"/>
  <c r="AY62" i="145" s="1"/>
  <c r="AZ62" i="145" s="1"/>
  <c r="D62" i="145"/>
  <c r="BA61" i="145"/>
  <c r="BB61" i="145" s="1"/>
  <c r="AX61" i="145"/>
  <c r="AW61" i="145"/>
  <c r="Q61" i="145"/>
  <c r="AY61" i="145" s="1"/>
  <c r="AZ61" i="145" s="1"/>
  <c r="N61" i="145"/>
  <c r="D61" i="145"/>
  <c r="BA60" i="145"/>
  <c r="BB60" i="145" s="1"/>
  <c r="AX60" i="145"/>
  <c r="AW60" i="145"/>
  <c r="N60" i="145"/>
  <c r="Q60" i="145" s="1"/>
  <c r="AY60" i="145" s="1"/>
  <c r="AZ60" i="145" s="1"/>
  <c r="D60" i="145"/>
  <c r="BA59" i="145"/>
  <c r="BB59" i="145" s="1"/>
  <c r="AX59" i="145"/>
  <c r="AW59" i="145"/>
  <c r="Q59" i="145"/>
  <c r="AY59" i="145" s="1"/>
  <c r="AZ59" i="145" s="1"/>
  <c r="N59" i="145"/>
  <c r="D59" i="145"/>
  <c r="BA58" i="145"/>
  <c r="BB58" i="145" s="1"/>
  <c r="AX58" i="145"/>
  <c r="AW58" i="145"/>
  <c r="N58" i="145"/>
  <c r="Q58" i="145" s="1"/>
  <c r="AY58" i="145" s="1"/>
  <c r="AZ58" i="145" s="1"/>
  <c r="D58" i="145"/>
  <c r="BA57" i="145"/>
  <c r="BB57" i="145" s="1"/>
  <c r="AX57" i="145"/>
  <c r="AW57" i="145"/>
  <c r="N57" i="145"/>
  <c r="Q57" i="145" s="1"/>
  <c r="AY57" i="145" s="1"/>
  <c r="AZ57" i="145" s="1"/>
  <c r="D57" i="145"/>
  <c r="BA56" i="145"/>
  <c r="BB56" i="145" s="1"/>
  <c r="AX56" i="145"/>
  <c r="AW56" i="145"/>
  <c r="N56" i="145"/>
  <c r="Q56" i="145" s="1"/>
  <c r="AY56" i="145" s="1"/>
  <c r="AZ56" i="145" s="1"/>
  <c r="D56" i="145"/>
  <c r="BA55" i="145"/>
  <c r="BB55" i="145" s="1"/>
  <c r="AX55" i="145"/>
  <c r="AW55" i="145"/>
  <c r="N55" i="145"/>
  <c r="Q55" i="145" s="1"/>
  <c r="AY55" i="145" s="1"/>
  <c r="AZ55" i="145" s="1"/>
  <c r="D55" i="145"/>
  <c r="BA54" i="145"/>
  <c r="BB54" i="145" s="1"/>
  <c r="AX54" i="145"/>
  <c r="AW54" i="145"/>
  <c r="N54" i="145"/>
  <c r="Q54" i="145" s="1"/>
  <c r="AY54" i="145" s="1"/>
  <c r="AZ54" i="145" s="1"/>
  <c r="D54" i="145"/>
  <c r="BA53" i="145"/>
  <c r="BB53" i="145" s="1"/>
  <c r="AY53" i="145"/>
  <c r="AZ53" i="145" s="1"/>
  <c r="AX53" i="145"/>
  <c r="AW53" i="145"/>
  <c r="N53" i="145"/>
  <c r="Q53" i="145" s="1"/>
  <c r="D53" i="145"/>
  <c r="BA52" i="145"/>
  <c r="BB52" i="145" s="1"/>
  <c r="AX52" i="145"/>
  <c r="AW52" i="145"/>
  <c r="N52" i="145"/>
  <c r="Q52" i="145" s="1"/>
  <c r="AY52" i="145" s="1"/>
  <c r="AZ52" i="145" s="1"/>
  <c r="D52" i="145"/>
  <c r="BA51" i="145"/>
  <c r="BB51" i="145" s="1"/>
  <c r="AX51" i="145"/>
  <c r="AW51" i="145"/>
  <c r="N51" i="145"/>
  <c r="Q51" i="145" s="1"/>
  <c r="AY51" i="145" s="1"/>
  <c r="AZ51" i="145" s="1"/>
  <c r="D51" i="145"/>
  <c r="BA50" i="145"/>
  <c r="BB50" i="145" s="1"/>
  <c r="AX50" i="145"/>
  <c r="AW50" i="145"/>
  <c r="N50" i="145"/>
  <c r="Q50" i="145" s="1"/>
  <c r="AY50" i="145" s="1"/>
  <c r="AZ50" i="145" s="1"/>
  <c r="D50" i="145"/>
  <c r="BA49" i="145"/>
  <c r="BB49" i="145" s="1"/>
  <c r="AX49" i="145"/>
  <c r="AW49" i="145"/>
  <c r="N49" i="145"/>
  <c r="Q49" i="145" s="1"/>
  <c r="AY49" i="145" s="1"/>
  <c r="AZ49" i="145" s="1"/>
  <c r="D49" i="145"/>
  <c r="BA48" i="145"/>
  <c r="BB48" i="145" s="1"/>
  <c r="AX48" i="145"/>
  <c r="AW48" i="145"/>
  <c r="N48" i="145"/>
  <c r="Q48" i="145" s="1"/>
  <c r="AY48" i="145" s="1"/>
  <c r="AZ48" i="145" s="1"/>
  <c r="D48" i="145"/>
  <c r="BA47" i="145"/>
  <c r="BB47" i="145" s="1"/>
  <c r="AY47" i="145"/>
  <c r="AZ47" i="145" s="1"/>
  <c r="AX47" i="145"/>
  <c r="AW47" i="145"/>
  <c r="N47" i="145"/>
  <c r="Q47" i="145" s="1"/>
  <c r="D47" i="145"/>
  <c r="BA46" i="145"/>
  <c r="BB46" i="145" s="1"/>
  <c r="AX46" i="145"/>
  <c r="AW46" i="145"/>
  <c r="N46" i="145"/>
  <c r="Q46" i="145" s="1"/>
  <c r="AY46" i="145" s="1"/>
  <c r="AZ46" i="145" s="1"/>
  <c r="D46" i="145"/>
  <c r="BA45" i="145"/>
  <c r="BB45" i="145" s="1"/>
  <c r="AY45" i="145"/>
  <c r="AZ45" i="145" s="1"/>
  <c r="AX45" i="145"/>
  <c r="AW45" i="145"/>
  <c r="N45" i="145"/>
  <c r="Q45" i="145" s="1"/>
  <c r="D45" i="145"/>
  <c r="BB31" i="145"/>
  <c r="BA31" i="145"/>
  <c r="AX31" i="145"/>
  <c r="AW31" i="145"/>
  <c r="N31" i="145"/>
  <c r="Q31" i="145" s="1"/>
  <c r="AY31" i="145" s="1"/>
  <c r="AZ31" i="145" s="1"/>
  <c r="D31" i="145"/>
  <c r="BA30" i="145"/>
  <c r="BB30" i="145" s="1"/>
  <c r="AX30" i="145"/>
  <c r="AW30" i="145"/>
  <c r="N30" i="145"/>
  <c r="Q30" i="145" s="1"/>
  <c r="AY30" i="145" s="1"/>
  <c r="AZ30" i="145" s="1"/>
  <c r="D30" i="145"/>
  <c r="BA29" i="145"/>
  <c r="BB29" i="145" s="1"/>
  <c r="AX29" i="145"/>
  <c r="AW29" i="145"/>
  <c r="N29" i="145"/>
  <c r="Q29" i="145" s="1"/>
  <c r="AY29" i="145" s="1"/>
  <c r="AZ29" i="145" s="1"/>
  <c r="D29" i="145"/>
  <c r="BA28" i="145"/>
  <c r="BB28" i="145" s="1"/>
  <c r="AX28" i="145"/>
  <c r="AW28" i="145"/>
  <c r="N28" i="145"/>
  <c r="Q28" i="145" s="1"/>
  <c r="AY28" i="145" s="1"/>
  <c r="AZ28" i="145" s="1"/>
  <c r="D28" i="145"/>
  <c r="BA27" i="145"/>
  <c r="BB27" i="145" s="1"/>
  <c r="AZ27" i="145"/>
  <c r="AX27" i="145"/>
  <c r="AW27" i="145"/>
  <c r="N27" i="145"/>
  <c r="Q27" i="145" s="1"/>
  <c r="AY27" i="145" s="1"/>
  <c r="D27" i="145"/>
  <c r="BA26" i="145"/>
  <c r="BB26" i="145" s="1"/>
  <c r="AX26" i="145"/>
  <c r="AW26" i="145"/>
  <c r="N26" i="145"/>
  <c r="Q26" i="145" s="1"/>
  <c r="AY26" i="145" s="1"/>
  <c r="AZ26" i="145" s="1"/>
  <c r="D26" i="145"/>
  <c r="BA25" i="145"/>
  <c r="BB25" i="145" s="1"/>
  <c r="AX25" i="145"/>
  <c r="AW25" i="145"/>
  <c r="N25" i="145"/>
  <c r="Q25" i="145" s="1"/>
  <c r="AY25" i="145" s="1"/>
  <c r="AZ25" i="145" s="1"/>
  <c r="D25" i="145"/>
  <c r="BA24" i="145"/>
  <c r="BB24" i="145" s="1"/>
  <c r="AX24" i="145"/>
  <c r="AW24" i="145"/>
  <c r="N24" i="145"/>
  <c r="Q24" i="145" s="1"/>
  <c r="AY24" i="145" s="1"/>
  <c r="AZ24" i="145" s="1"/>
  <c r="D24" i="145"/>
  <c r="BA23" i="145"/>
  <c r="BB23" i="145" s="1"/>
  <c r="AX23" i="145"/>
  <c r="AW23" i="145"/>
  <c r="N23" i="145"/>
  <c r="Q23" i="145" s="1"/>
  <c r="AY23" i="145" s="1"/>
  <c r="AZ23" i="145" s="1"/>
  <c r="D23" i="145"/>
  <c r="BA22" i="145"/>
  <c r="BB22" i="145" s="1"/>
  <c r="AX22" i="145"/>
  <c r="AW22" i="145"/>
  <c r="N22" i="145"/>
  <c r="Q22" i="145" s="1"/>
  <c r="AY22" i="145" s="1"/>
  <c r="AZ22" i="145" s="1"/>
  <c r="D22" i="145"/>
  <c r="BA21" i="145"/>
  <c r="BB21" i="145" s="1"/>
  <c r="AX21" i="145"/>
  <c r="AW21" i="145"/>
  <c r="N21" i="145"/>
  <c r="Q21" i="145" s="1"/>
  <c r="AY21" i="145" s="1"/>
  <c r="AZ21" i="145" s="1"/>
  <c r="D21" i="145"/>
  <c r="BA20" i="145"/>
  <c r="BB20" i="145" s="1"/>
  <c r="AX20" i="145"/>
  <c r="AW20" i="145"/>
  <c r="N20" i="145"/>
  <c r="Q20" i="145" s="1"/>
  <c r="AY20" i="145" s="1"/>
  <c r="AZ20" i="145" s="1"/>
  <c r="D20" i="145"/>
  <c r="BB19" i="145"/>
  <c r="BA19" i="145"/>
  <c r="AX19" i="145"/>
  <c r="AW19" i="145"/>
  <c r="N19" i="145"/>
  <c r="Q19" i="145" s="1"/>
  <c r="AY19" i="145" s="1"/>
  <c r="AZ19" i="145" s="1"/>
  <c r="D19" i="145"/>
  <c r="BA18" i="145"/>
  <c r="BB18" i="145" s="1"/>
  <c r="AX18" i="145"/>
  <c r="AW18" i="145"/>
  <c r="N18" i="145"/>
  <c r="Q18" i="145" s="1"/>
  <c r="AY18" i="145" s="1"/>
  <c r="AZ18" i="145" s="1"/>
  <c r="D18" i="145"/>
  <c r="BA17" i="145"/>
  <c r="BB17" i="145" s="1"/>
  <c r="AX17" i="145"/>
  <c r="AW17" i="145"/>
  <c r="N17" i="145"/>
  <c r="Q17" i="145" s="1"/>
  <c r="AY17" i="145" s="1"/>
  <c r="AZ17" i="145" s="1"/>
  <c r="D17" i="145"/>
  <c r="BA16" i="145"/>
  <c r="BB16" i="145" s="1"/>
  <c r="AX16" i="145"/>
  <c r="AW16" i="145"/>
  <c r="N16" i="145"/>
  <c r="Q16" i="145" s="1"/>
  <c r="AY16" i="145" s="1"/>
  <c r="AZ16" i="145" s="1"/>
  <c r="D16" i="145"/>
  <c r="BA15" i="145"/>
  <c r="BB15" i="145" s="1"/>
  <c r="AX15" i="145"/>
  <c r="AW15" i="145"/>
  <c r="N15" i="145"/>
  <c r="Q15" i="145" s="1"/>
  <c r="AY15" i="145" s="1"/>
  <c r="AZ15" i="145" s="1"/>
  <c r="D15" i="145"/>
  <c r="BA14" i="145"/>
  <c r="BB14" i="145" s="1"/>
  <c r="AX14" i="145"/>
  <c r="AW14" i="145"/>
  <c r="N14" i="145"/>
  <c r="Q14" i="145" s="1"/>
  <c r="AY14" i="145" s="1"/>
  <c r="AZ14" i="145" s="1"/>
  <c r="D14" i="145"/>
  <c r="BB13" i="145"/>
  <c r="BA13" i="145"/>
  <c r="AX13" i="145"/>
  <c r="AW13" i="145"/>
  <c r="N13" i="145"/>
  <c r="Q13" i="145" s="1"/>
  <c r="AY13" i="145" s="1"/>
  <c r="AZ13" i="145" s="1"/>
  <c r="D13" i="145"/>
  <c r="BA12" i="145"/>
  <c r="BB12" i="145" s="1"/>
  <c r="AX12" i="145"/>
  <c r="AW12" i="145"/>
  <c r="N12" i="145"/>
  <c r="Q12" i="145" s="1"/>
  <c r="AY12" i="145" s="1"/>
  <c r="AZ12" i="145" s="1"/>
  <c r="D12" i="145"/>
  <c r="AH6" i="145"/>
  <c r="AH39" i="145" s="1"/>
  <c r="AH4" i="145"/>
  <c r="AH37" i="145" s="1"/>
  <c r="AV2" i="145"/>
  <c r="AV64" i="145" s="1"/>
  <c r="H2" i="145"/>
  <c r="H35" i="145" s="1"/>
  <c r="B2" i="145"/>
  <c r="B35" i="145" s="1"/>
  <c r="BA64" i="144"/>
  <c r="BB64" i="144" s="1"/>
  <c r="AX64" i="144"/>
  <c r="AW64" i="144"/>
  <c r="N64" i="144"/>
  <c r="Q64" i="144" s="1"/>
  <c r="AY64" i="144" s="1"/>
  <c r="AZ64" i="144" s="1"/>
  <c r="D64" i="144"/>
  <c r="BA63" i="144"/>
  <c r="BB63" i="144" s="1"/>
  <c r="AX63" i="144"/>
  <c r="AW63" i="144"/>
  <c r="Q63" i="144"/>
  <c r="AY63" i="144" s="1"/>
  <c r="AZ63" i="144" s="1"/>
  <c r="N63" i="144"/>
  <c r="D63" i="144"/>
  <c r="BB62" i="144"/>
  <c r="BA62" i="144"/>
  <c r="AZ62" i="144"/>
  <c r="AX62" i="144"/>
  <c r="AW62" i="144"/>
  <c r="N62" i="144"/>
  <c r="Q62" i="144" s="1"/>
  <c r="AY62" i="144" s="1"/>
  <c r="D62" i="144"/>
  <c r="BA61" i="144"/>
  <c r="BB61" i="144" s="1"/>
  <c r="AX61" i="144"/>
  <c r="AW61" i="144"/>
  <c r="N61" i="144"/>
  <c r="Q61" i="144" s="1"/>
  <c r="AY61" i="144" s="1"/>
  <c r="AZ61" i="144" s="1"/>
  <c r="D61" i="144"/>
  <c r="BB60" i="144"/>
  <c r="BA60" i="144"/>
  <c r="AX60" i="144"/>
  <c r="AW60" i="144"/>
  <c r="N60" i="144"/>
  <c r="Q60" i="144" s="1"/>
  <c r="AY60" i="144" s="1"/>
  <c r="AZ60" i="144" s="1"/>
  <c r="D60" i="144"/>
  <c r="BB59" i="144"/>
  <c r="BA59" i="144"/>
  <c r="AX59" i="144"/>
  <c r="AW59" i="144"/>
  <c r="N59" i="144"/>
  <c r="Q59" i="144" s="1"/>
  <c r="AY59" i="144" s="1"/>
  <c r="AZ59" i="144" s="1"/>
  <c r="D59" i="144"/>
  <c r="BA58" i="144"/>
  <c r="BB58" i="144" s="1"/>
  <c r="AX58" i="144"/>
  <c r="AW58" i="144"/>
  <c r="N58" i="144"/>
  <c r="Q58" i="144" s="1"/>
  <c r="AY58" i="144" s="1"/>
  <c r="AZ58" i="144" s="1"/>
  <c r="D58" i="144"/>
  <c r="BA57" i="144"/>
  <c r="BB57" i="144" s="1"/>
  <c r="AX57" i="144"/>
  <c r="AW57" i="144"/>
  <c r="Q57" i="144"/>
  <c r="AY57" i="144" s="1"/>
  <c r="AZ57" i="144" s="1"/>
  <c r="N57" i="144"/>
  <c r="D57" i="144"/>
  <c r="BA56" i="144"/>
  <c r="BB56" i="144" s="1"/>
  <c r="AX56" i="144"/>
  <c r="AW56" i="144"/>
  <c r="N56" i="144"/>
  <c r="Q56" i="144" s="1"/>
  <c r="AY56" i="144" s="1"/>
  <c r="AZ56" i="144" s="1"/>
  <c r="D56" i="144"/>
  <c r="BA55" i="144"/>
  <c r="BB55" i="144" s="1"/>
  <c r="AX55" i="144"/>
  <c r="AW55" i="144"/>
  <c r="Q55" i="144"/>
  <c r="AY55" i="144" s="1"/>
  <c r="AZ55" i="144" s="1"/>
  <c r="N55" i="144"/>
  <c r="D55" i="144"/>
  <c r="BB54" i="144"/>
  <c r="BA54" i="144"/>
  <c r="AX54" i="144"/>
  <c r="AW54" i="144"/>
  <c r="N54" i="144"/>
  <c r="Q54" i="144" s="1"/>
  <c r="AY54" i="144" s="1"/>
  <c r="AZ54" i="144" s="1"/>
  <c r="D54" i="144"/>
  <c r="BA53" i="144"/>
  <c r="BB53" i="144" s="1"/>
  <c r="AX53" i="144"/>
  <c r="AW53" i="144"/>
  <c r="N53" i="144"/>
  <c r="Q53" i="144" s="1"/>
  <c r="AY53" i="144" s="1"/>
  <c r="AZ53" i="144" s="1"/>
  <c r="D53" i="144"/>
  <c r="BA52" i="144"/>
  <c r="BB52" i="144" s="1"/>
  <c r="AX52" i="144"/>
  <c r="AW52" i="144"/>
  <c r="N52" i="144"/>
  <c r="Q52" i="144" s="1"/>
  <c r="AY52" i="144" s="1"/>
  <c r="AZ52" i="144" s="1"/>
  <c r="D52" i="144"/>
  <c r="BA51" i="144"/>
  <c r="BB51" i="144" s="1"/>
  <c r="AX51" i="144"/>
  <c r="AW51" i="144"/>
  <c r="N51" i="144"/>
  <c r="Q51" i="144" s="1"/>
  <c r="AY51" i="144" s="1"/>
  <c r="AZ51" i="144" s="1"/>
  <c r="D51" i="144"/>
  <c r="BB50" i="144"/>
  <c r="BA50" i="144"/>
  <c r="AX50" i="144"/>
  <c r="AW50" i="144"/>
  <c r="N50" i="144"/>
  <c r="Q50" i="144" s="1"/>
  <c r="AY50" i="144" s="1"/>
  <c r="AZ50" i="144" s="1"/>
  <c r="D50" i="144"/>
  <c r="BA49" i="144"/>
  <c r="BB49" i="144" s="1"/>
  <c r="AX49" i="144"/>
  <c r="AW49" i="144"/>
  <c r="N49" i="144"/>
  <c r="Q49" i="144" s="1"/>
  <c r="AY49" i="144" s="1"/>
  <c r="AZ49" i="144" s="1"/>
  <c r="D49" i="144"/>
  <c r="BA48" i="144"/>
  <c r="BB48" i="144" s="1"/>
  <c r="AX48" i="144"/>
  <c r="AW48" i="144"/>
  <c r="N48" i="144"/>
  <c r="Q48" i="144" s="1"/>
  <c r="AY48" i="144" s="1"/>
  <c r="AZ48" i="144" s="1"/>
  <c r="D48" i="144"/>
  <c r="BA47" i="144"/>
  <c r="BB47" i="144" s="1"/>
  <c r="AX47" i="144"/>
  <c r="AW47" i="144"/>
  <c r="Q47" i="144"/>
  <c r="AY47" i="144" s="1"/>
  <c r="AZ47" i="144" s="1"/>
  <c r="N47" i="144"/>
  <c r="D47" i="144"/>
  <c r="BB46" i="144"/>
  <c r="BA46" i="144"/>
  <c r="AZ46" i="144"/>
  <c r="AX46" i="144"/>
  <c r="AW46" i="144"/>
  <c r="N46" i="144"/>
  <c r="Q46" i="144" s="1"/>
  <c r="AY46" i="144" s="1"/>
  <c r="D46" i="144"/>
  <c r="BA45" i="144"/>
  <c r="BB45" i="144" s="1"/>
  <c r="AX45" i="144"/>
  <c r="AW45" i="144"/>
  <c r="N45" i="144"/>
  <c r="Q45" i="144" s="1"/>
  <c r="AY45" i="144" s="1"/>
  <c r="AZ45" i="144" s="1"/>
  <c r="D45" i="144"/>
  <c r="BB31" i="144"/>
  <c r="BA31" i="144"/>
  <c r="AX31" i="144"/>
  <c r="AW31" i="144"/>
  <c r="N31" i="144"/>
  <c r="Q31" i="144" s="1"/>
  <c r="AY31" i="144" s="1"/>
  <c r="AZ31" i="144" s="1"/>
  <c r="D31" i="144"/>
  <c r="BA30" i="144"/>
  <c r="BB30" i="144" s="1"/>
  <c r="AX30" i="144"/>
  <c r="AW30" i="144"/>
  <c r="N30" i="144"/>
  <c r="Q30" i="144" s="1"/>
  <c r="AY30" i="144" s="1"/>
  <c r="AZ30" i="144" s="1"/>
  <c r="D30" i="144"/>
  <c r="BB29" i="144"/>
  <c r="BA29" i="144"/>
  <c r="AY29" i="144"/>
  <c r="AZ29" i="144" s="1"/>
  <c r="AX29" i="144"/>
  <c r="AW29" i="144"/>
  <c r="N29" i="144"/>
  <c r="Q29" i="144" s="1"/>
  <c r="D29" i="144"/>
  <c r="BA28" i="144"/>
  <c r="BB28" i="144" s="1"/>
  <c r="AX28" i="144"/>
  <c r="AW28" i="144"/>
  <c r="N28" i="144"/>
  <c r="Q28" i="144" s="1"/>
  <c r="AY28" i="144" s="1"/>
  <c r="AZ28" i="144" s="1"/>
  <c r="D28" i="144"/>
  <c r="BB27" i="144"/>
  <c r="BA27" i="144"/>
  <c r="AX27" i="144"/>
  <c r="AW27" i="144"/>
  <c r="N27" i="144"/>
  <c r="Q27" i="144" s="1"/>
  <c r="AY27" i="144" s="1"/>
  <c r="AZ27" i="144" s="1"/>
  <c r="D27" i="144"/>
  <c r="BA26" i="144"/>
  <c r="BB26" i="144" s="1"/>
  <c r="AX26" i="144"/>
  <c r="AW26" i="144"/>
  <c r="N26" i="144"/>
  <c r="Q26" i="144" s="1"/>
  <c r="AY26" i="144" s="1"/>
  <c r="AZ26" i="144" s="1"/>
  <c r="D26" i="144"/>
  <c r="BA25" i="144"/>
  <c r="BB25" i="144" s="1"/>
  <c r="AX25" i="144"/>
  <c r="AW25" i="144"/>
  <c r="N25" i="144"/>
  <c r="Q25" i="144" s="1"/>
  <c r="AY25" i="144" s="1"/>
  <c r="AZ25" i="144" s="1"/>
  <c r="D25" i="144"/>
  <c r="BA24" i="144"/>
  <c r="BB24" i="144" s="1"/>
  <c r="AX24" i="144"/>
  <c r="AW24" i="144"/>
  <c r="N24" i="144"/>
  <c r="Q24" i="144" s="1"/>
  <c r="AY24" i="144" s="1"/>
  <c r="AZ24" i="144" s="1"/>
  <c r="D24" i="144"/>
  <c r="BB23" i="144"/>
  <c r="BA23" i="144"/>
  <c r="AX23" i="144"/>
  <c r="AW23" i="144"/>
  <c r="Q23" i="144"/>
  <c r="AY23" i="144" s="1"/>
  <c r="AZ23" i="144" s="1"/>
  <c r="N23" i="144"/>
  <c r="D23" i="144"/>
  <c r="BA22" i="144"/>
  <c r="BB22" i="144" s="1"/>
  <c r="AX22" i="144"/>
  <c r="AW22" i="144"/>
  <c r="Q22" i="144"/>
  <c r="AY22" i="144" s="1"/>
  <c r="AZ22" i="144" s="1"/>
  <c r="N22" i="144"/>
  <c r="D22" i="144"/>
  <c r="BA21" i="144"/>
  <c r="BB21" i="144" s="1"/>
  <c r="AX21" i="144"/>
  <c r="AW21" i="144"/>
  <c r="N21" i="144"/>
  <c r="Q21" i="144" s="1"/>
  <c r="AY21" i="144" s="1"/>
  <c r="AZ21" i="144" s="1"/>
  <c r="D21" i="144"/>
  <c r="BA20" i="144"/>
  <c r="BB20" i="144" s="1"/>
  <c r="AX20" i="144"/>
  <c r="AW20" i="144"/>
  <c r="N20" i="144"/>
  <c r="Q20" i="144" s="1"/>
  <c r="AY20" i="144" s="1"/>
  <c r="AZ20" i="144" s="1"/>
  <c r="D20" i="144"/>
  <c r="BA19" i="144"/>
  <c r="BB19" i="144" s="1"/>
  <c r="AX19" i="144"/>
  <c r="AW19" i="144"/>
  <c r="N19" i="144"/>
  <c r="Q19" i="144" s="1"/>
  <c r="AY19" i="144" s="1"/>
  <c r="AZ19" i="144" s="1"/>
  <c r="D19" i="144"/>
  <c r="BA18" i="144"/>
  <c r="BB18" i="144" s="1"/>
  <c r="AX18" i="144"/>
  <c r="AW18" i="144"/>
  <c r="N18" i="144"/>
  <c r="Q18" i="144" s="1"/>
  <c r="AY18" i="144" s="1"/>
  <c r="AZ18" i="144" s="1"/>
  <c r="D18" i="144"/>
  <c r="BA17" i="144"/>
  <c r="BB17" i="144" s="1"/>
  <c r="AX17" i="144"/>
  <c r="AW17" i="144"/>
  <c r="N17" i="144"/>
  <c r="Q17" i="144" s="1"/>
  <c r="AY17" i="144" s="1"/>
  <c r="AZ17" i="144" s="1"/>
  <c r="D17" i="144"/>
  <c r="BA16" i="144"/>
  <c r="BB16" i="144" s="1"/>
  <c r="AX16" i="144"/>
  <c r="AW16" i="144"/>
  <c r="N16" i="144"/>
  <c r="Q16" i="144" s="1"/>
  <c r="AY16" i="144" s="1"/>
  <c r="AZ16" i="144" s="1"/>
  <c r="D16" i="144"/>
  <c r="BA15" i="144"/>
  <c r="BB15" i="144" s="1"/>
  <c r="AX15" i="144"/>
  <c r="AW15" i="144"/>
  <c r="N15" i="144"/>
  <c r="Q15" i="144" s="1"/>
  <c r="AY15" i="144" s="1"/>
  <c r="AZ15" i="144" s="1"/>
  <c r="D15" i="144"/>
  <c r="BA14" i="144"/>
  <c r="BB14" i="144" s="1"/>
  <c r="AX14" i="144"/>
  <c r="AW14" i="144"/>
  <c r="N14" i="144"/>
  <c r="Q14" i="144" s="1"/>
  <c r="AY14" i="144" s="1"/>
  <c r="AZ14" i="144" s="1"/>
  <c r="D14" i="144"/>
  <c r="BA13" i="144"/>
  <c r="BB13" i="144" s="1"/>
  <c r="AX13" i="144"/>
  <c r="AW13" i="144"/>
  <c r="N13" i="144"/>
  <c r="Q13" i="144" s="1"/>
  <c r="AY13" i="144" s="1"/>
  <c r="AZ13" i="144" s="1"/>
  <c r="D13" i="144"/>
  <c r="BA12" i="144"/>
  <c r="BB12" i="144" s="1"/>
  <c r="AX12" i="144"/>
  <c r="AW12" i="144"/>
  <c r="N12" i="144"/>
  <c r="Q12" i="144" s="1"/>
  <c r="AY12" i="144" s="1"/>
  <c r="AZ12" i="144" s="1"/>
  <c r="D12" i="144"/>
  <c r="AH6" i="144"/>
  <c r="AH39" i="144" s="1"/>
  <c r="AH4" i="144"/>
  <c r="AH37" i="144" s="1"/>
  <c r="AV2" i="144"/>
  <c r="AV61" i="144" s="1"/>
  <c r="H2" i="144"/>
  <c r="H35" i="144" s="1"/>
  <c r="B2" i="144"/>
  <c r="B35" i="144" s="1"/>
  <c r="BA64" i="143"/>
  <c r="BB64" i="143" s="1"/>
  <c r="AX64" i="143"/>
  <c r="AW64" i="143"/>
  <c r="N64" i="143"/>
  <c r="Q64" i="143" s="1"/>
  <c r="AY64" i="143" s="1"/>
  <c r="AZ64" i="143" s="1"/>
  <c r="D64" i="143"/>
  <c r="BA63" i="143"/>
  <c r="BB63" i="143" s="1"/>
  <c r="AX63" i="143"/>
  <c r="AW63" i="143"/>
  <c r="N63" i="143"/>
  <c r="Q63" i="143" s="1"/>
  <c r="AY63" i="143" s="1"/>
  <c r="AZ63" i="143" s="1"/>
  <c r="D63" i="143"/>
  <c r="BA62" i="143"/>
  <c r="BB62" i="143" s="1"/>
  <c r="AX62" i="143"/>
  <c r="AW62" i="143"/>
  <c r="Q62" i="143"/>
  <c r="AY62" i="143" s="1"/>
  <c r="AZ62" i="143" s="1"/>
  <c r="N62" i="143"/>
  <c r="D62" i="143"/>
  <c r="BA61" i="143"/>
  <c r="BB61" i="143" s="1"/>
  <c r="AX61" i="143"/>
  <c r="AW61" i="143"/>
  <c r="Q61" i="143"/>
  <c r="AY61" i="143" s="1"/>
  <c r="AZ61" i="143" s="1"/>
  <c r="N61" i="143"/>
  <c r="D61" i="143"/>
  <c r="BA60" i="143"/>
  <c r="BB60" i="143" s="1"/>
  <c r="AX60" i="143"/>
  <c r="AW60" i="143"/>
  <c r="N60" i="143"/>
  <c r="Q60" i="143" s="1"/>
  <c r="AY60" i="143" s="1"/>
  <c r="AZ60" i="143" s="1"/>
  <c r="D60" i="143"/>
  <c r="BA59" i="143"/>
  <c r="BB59" i="143" s="1"/>
  <c r="AX59" i="143"/>
  <c r="AW59" i="143"/>
  <c r="N59" i="143"/>
  <c r="Q59" i="143" s="1"/>
  <c r="AY59" i="143" s="1"/>
  <c r="AZ59" i="143" s="1"/>
  <c r="D59" i="143"/>
  <c r="BA58" i="143"/>
  <c r="BB58" i="143" s="1"/>
  <c r="AX58" i="143"/>
  <c r="AW58" i="143"/>
  <c r="N58" i="143"/>
  <c r="Q58" i="143" s="1"/>
  <c r="AY58" i="143" s="1"/>
  <c r="AZ58" i="143" s="1"/>
  <c r="D58" i="143"/>
  <c r="BA57" i="143"/>
  <c r="BB57" i="143" s="1"/>
  <c r="AX57" i="143"/>
  <c r="AW57" i="143"/>
  <c r="N57" i="143"/>
  <c r="Q57" i="143" s="1"/>
  <c r="AY57" i="143" s="1"/>
  <c r="AZ57" i="143" s="1"/>
  <c r="D57" i="143"/>
  <c r="BA56" i="143"/>
  <c r="BB56" i="143" s="1"/>
  <c r="AX56" i="143"/>
  <c r="AW56" i="143"/>
  <c r="Q56" i="143"/>
  <c r="AY56" i="143" s="1"/>
  <c r="AZ56" i="143" s="1"/>
  <c r="N56" i="143"/>
  <c r="D56" i="143"/>
  <c r="BA55" i="143"/>
  <c r="BB55" i="143" s="1"/>
  <c r="AX55" i="143"/>
  <c r="AW55" i="143"/>
  <c r="N55" i="143"/>
  <c r="Q55" i="143" s="1"/>
  <c r="AY55" i="143" s="1"/>
  <c r="AZ55" i="143" s="1"/>
  <c r="D55" i="143"/>
  <c r="BB54" i="143"/>
  <c r="BA54" i="143"/>
  <c r="AX54" i="143"/>
  <c r="AW54" i="143"/>
  <c r="N54" i="143"/>
  <c r="Q54" i="143" s="1"/>
  <c r="AY54" i="143" s="1"/>
  <c r="AZ54" i="143" s="1"/>
  <c r="D54" i="143"/>
  <c r="BA53" i="143"/>
  <c r="BB53" i="143" s="1"/>
  <c r="AX53" i="143"/>
  <c r="AW53" i="143"/>
  <c r="N53" i="143"/>
  <c r="Q53" i="143" s="1"/>
  <c r="AY53" i="143" s="1"/>
  <c r="AZ53" i="143" s="1"/>
  <c r="D53" i="143"/>
  <c r="BA52" i="143"/>
  <c r="BB52" i="143" s="1"/>
  <c r="AX52" i="143"/>
  <c r="AW52" i="143"/>
  <c r="Q52" i="143"/>
  <c r="AY52" i="143" s="1"/>
  <c r="AZ52" i="143" s="1"/>
  <c r="N52" i="143"/>
  <c r="D52" i="143"/>
  <c r="BA51" i="143"/>
  <c r="BB51" i="143" s="1"/>
  <c r="AX51" i="143"/>
  <c r="AW51" i="143"/>
  <c r="N51" i="143"/>
  <c r="Q51" i="143" s="1"/>
  <c r="AY51" i="143" s="1"/>
  <c r="AZ51" i="143" s="1"/>
  <c r="D51" i="143"/>
  <c r="BA50" i="143"/>
  <c r="BB50" i="143" s="1"/>
  <c r="AX50" i="143"/>
  <c r="AW50" i="143"/>
  <c r="Q50" i="143"/>
  <c r="AY50" i="143" s="1"/>
  <c r="AZ50" i="143" s="1"/>
  <c r="N50" i="143"/>
  <c r="D50" i="143"/>
  <c r="BA49" i="143"/>
  <c r="BB49" i="143" s="1"/>
  <c r="AX49" i="143"/>
  <c r="AW49" i="143"/>
  <c r="Q49" i="143"/>
  <c r="AY49" i="143" s="1"/>
  <c r="AZ49" i="143" s="1"/>
  <c r="N49" i="143"/>
  <c r="D49" i="143"/>
  <c r="BB48" i="143"/>
  <c r="BA48" i="143"/>
  <c r="AX48" i="143"/>
  <c r="AW48" i="143"/>
  <c r="N48" i="143"/>
  <c r="Q48" i="143" s="1"/>
  <c r="AY48" i="143" s="1"/>
  <c r="AZ48" i="143" s="1"/>
  <c r="D48" i="143"/>
  <c r="BA47" i="143"/>
  <c r="BB47" i="143" s="1"/>
  <c r="AX47" i="143"/>
  <c r="AW47" i="143"/>
  <c r="N47" i="143"/>
  <c r="Q47" i="143" s="1"/>
  <c r="AY47" i="143" s="1"/>
  <c r="AZ47" i="143" s="1"/>
  <c r="D47" i="143"/>
  <c r="BA46" i="143"/>
  <c r="BB46" i="143" s="1"/>
  <c r="AX46" i="143"/>
  <c r="AW46" i="143"/>
  <c r="N46" i="143"/>
  <c r="Q46" i="143" s="1"/>
  <c r="AY46" i="143" s="1"/>
  <c r="AZ46" i="143" s="1"/>
  <c r="D46" i="143"/>
  <c r="BA45" i="143"/>
  <c r="BB45" i="143" s="1"/>
  <c r="AX45" i="143"/>
  <c r="AW45" i="143"/>
  <c r="N45" i="143"/>
  <c r="Q45" i="143" s="1"/>
  <c r="AY45" i="143" s="1"/>
  <c r="AZ45" i="143" s="1"/>
  <c r="D45" i="143"/>
  <c r="BB31" i="143"/>
  <c r="BA31" i="143"/>
  <c r="AX31" i="143"/>
  <c r="AW31" i="143"/>
  <c r="N31" i="143"/>
  <c r="Q31" i="143" s="1"/>
  <c r="AY31" i="143" s="1"/>
  <c r="AZ31" i="143" s="1"/>
  <c r="D31" i="143"/>
  <c r="BB30" i="143"/>
  <c r="BA30" i="143"/>
  <c r="AX30" i="143"/>
  <c r="AW30" i="143"/>
  <c r="N30" i="143"/>
  <c r="Q30" i="143" s="1"/>
  <c r="AY30" i="143" s="1"/>
  <c r="AZ30" i="143" s="1"/>
  <c r="D30" i="143"/>
  <c r="BB29" i="143"/>
  <c r="BA29" i="143"/>
  <c r="AX29" i="143"/>
  <c r="AW29" i="143"/>
  <c r="N29" i="143"/>
  <c r="Q29" i="143" s="1"/>
  <c r="AY29" i="143" s="1"/>
  <c r="AZ29" i="143" s="1"/>
  <c r="D29" i="143"/>
  <c r="BA28" i="143"/>
  <c r="BB28" i="143" s="1"/>
  <c r="AX28" i="143"/>
  <c r="AW28" i="143"/>
  <c r="N28" i="143"/>
  <c r="Q28" i="143" s="1"/>
  <c r="AY28" i="143" s="1"/>
  <c r="AZ28" i="143" s="1"/>
  <c r="D28" i="143"/>
  <c r="BA27" i="143"/>
  <c r="BB27" i="143" s="1"/>
  <c r="AX27" i="143"/>
  <c r="AW27" i="143"/>
  <c r="Q27" i="143"/>
  <c r="AY27" i="143" s="1"/>
  <c r="AZ27" i="143" s="1"/>
  <c r="N27" i="143"/>
  <c r="D27" i="143"/>
  <c r="BB26" i="143"/>
  <c r="BA26" i="143"/>
  <c r="AX26" i="143"/>
  <c r="AW26" i="143"/>
  <c r="N26" i="143"/>
  <c r="Q26" i="143" s="1"/>
  <c r="AY26" i="143" s="1"/>
  <c r="AZ26" i="143" s="1"/>
  <c r="D26" i="143"/>
  <c r="BA25" i="143"/>
  <c r="BB25" i="143" s="1"/>
  <c r="AY25" i="143"/>
  <c r="AZ25" i="143" s="1"/>
  <c r="AX25" i="143"/>
  <c r="AW25" i="143"/>
  <c r="N25" i="143"/>
  <c r="Q25" i="143" s="1"/>
  <c r="D25" i="143"/>
  <c r="BA24" i="143"/>
  <c r="BB24" i="143" s="1"/>
  <c r="AX24" i="143"/>
  <c r="AW24" i="143"/>
  <c r="N24" i="143"/>
  <c r="Q24" i="143" s="1"/>
  <c r="AY24" i="143" s="1"/>
  <c r="AZ24" i="143" s="1"/>
  <c r="D24" i="143"/>
  <c r="BA23" i="143"/>
  <c r="BB23" i="143" s="1"/>
  <c r="AX23" i="143"/>
  <c r="AW23" i="143"/>
  <c r="N23" i="143"/>
  <c r="Q23" i="143" s="1"/>
  <c r="AY23" i="143" s="1"/>
  <c r="AZ23" i="143" s="1"/>
  <c r="D23" i="143"/>
  <c r="BA22" i="143"/>
  <c r="BB22" i="143" s="1"/>
  <c r="AX22" i="143"/>
  <c r="AW22" i="143"/>
  <c r="N22" i="143"/>
  <c r="Q22" i="143" s="1"/>
  <c r="AY22" i="143" s="1"/>
  <c r="AZ22" i="143" s="1"/>
  <c r="D22" i="143"/>
  <c r="BA21" i="143"/>
  <c r="BB21" i="143" s="1"/>
  <c r="AX21" i="143"/>
  <c r="AW21" i="143"/>
  <c r="Q21" i="143"/>
  <c r="AY21" i="143" s="1"/>
  <c r="AZ21" i="143" s="1"/>
  <c r="N21" i="143"/>
  <c r="D21" i="143"/>
  <c r="BA20" i="143"/>
  <c r="BB20" i="143" s="1"/>
  <c r="AX20" i="143"/>
  <c r="AW20" i="143"/>
  <c r="N20" i="143"/>
  <c r="Q20" i="143" s="1"/>
  <c r="AY20" i="143" s="1"/>
  <c r="AZ20" i="143" s="1"/>
  <c r="D20" i="143"/>
  <c r="BB19" i="143"/>
  <c r="BA19" i="143"/>
  <c r="AY19" i="143"/>
  <c r="AZ19" i="143" s="1"/>
  <c r="AX19" i="143"/>
  <c r="AW19" i="143"/>
  <c r="Q19" i="143"/>
  <c r="N19" i="143"/>
  <c r="D19" i="143"/>
  <c r="BA18" i="143"/>
  <c r="BB18" i="143" s="1"/>
  <c r="AX18" i="143"/>
  <c r="AW18" i="143"/>
  <c r="N18" i="143"/>
  <c r="Q18" i="143" s="1"/>
  <c r="AY18" i="143" s="1"/>
  <c r="AZ18" i="143" s="1"/>
  <c r="D18" i="143"/>
  <c r="BA17" i="143"/>
  <c r="BB17" i="143" s="1"/>
  <c r="AX17" i="143"/>
  <c r="AW17" i="143"/>
  <c r="N17" i="143"/>
  <c r="Q17" i="143" s="1"/>
  <c r="AY17" i="143" s="1"/>
  <c r="AZ17" i="143" s="1"/>
  <c r="D17" i="143"/>
  <c r="BB16" i="143"/>
  <c r="BA16" i="143"/>
  <c r="AX16" i="143"/>
  <c r="AW16" i="143"/>
  <c r="N16" i="143"/>
  <c r="Q16" i="143" s="1"/>
  <c r="AY16" i="143" s="1"/>
  <c r="AZ16" i="143" s="1"/>
  <c r="D16" i="143"/>
  <c r="BA15" i="143"/>
  <c r="BB15" i="143" s="1"/>
  <c r="AY15" i="143"/>
  <c r="AZ15" i="143" s="1"/>
  <c r="AX15" i="143"/>
  <c r="AW15" i="143"/>
  <c r="Q15" i="143"/>
  <c r="N15" i="143"/>
  <c r="D15" i="143"/>
  <c r="BB14" i="143"/>
  <c r="BA14" i="143"/>
  <c r="AX14" i="143"/>
  <c r="AW14" i="143"/>
  <c r="N14" i="143"/>
  <c r="Q14" i="143" s="1"/>
  <c r="AY14" i="143" s="1"/>
  <c r="AZ14" i="143" s="1"/>
  <c r="D14" i="143"/>
  <c r="BB13" i="143"/>
  <c r="BA13" i="143"/>
  <c r="AX13" i="143"/>
  <c r="AW13" i="143"/>
  <c r="N13" i="143"/>
  <c r="Q13" i="143" s="1"/>
  <c r="AY13" i="143" s="1"/>
  <c r="AZ13" i="143" s="1"/>
  <c r="D13" i="143"/>
  <c r="BA12" i="143"/>
  <c r="BB12" i="143" s="1"/>
  <c r="AX12" i="143"/>
  <c r="AW12" i="143"/>
  <c r="N12" i="143"/>
  <c r="Q12" i="143" s="1"/>
  <c r="AY12" i="143" s="1"/>
  <c r="AZ12" i="143" s="1"/>
  <c r="D12" i="143"/>
  <c r="AH6" i="143"/>
  <c r="AH39" i="143" s="1"/>
  <c r="AH4" i="143"/>
  <c r="AH37" i="143" s="1"/>
  <c r="AV2" i="143"/>
  <c r="AV63" i="143" s="1"/>
  <c r="H2" i="143"/>
  <c r="H35" i="143" s="1"/>
  <c r="B2" i="143"/>
  <c r="B35" i="143" s="1"/>
  <c r="BA64" i="142"/>
  <c r="BB64" i="142" s="1"/>
  <c r="AX64" i="142"/>
  <c r="AW64" i="142"/>
  <c r="N64" i="142"/>
  <c r="Q64" i="142" s="1"/>
  <c r="AY64" i="142" s="1"/>
  <c r="AZ64" i="142" s="1"/>
  <c r="D64" i="142"/>
  <c r="BB63" i="142"/>
  <c r="BA63" i="142"/>
  <c r="AX63" i="142"/>
  <c r="AW63" i="142"/>
  <c r="N63" i="142"/>
  <c r="Q63" i="142" s="1"/>
  <c r="AY63" i="142" s="1"/>
  <c r="AZ63" i="142" s="1"/>
  <c r="D63" i="142"/>
  <c r="BA62" i="142"/>
  <c r="BB62" i="142" s="1"/>
  <c r="AX62" i="142"/>
  <c r="AW62" i="142"/>
  <c r="N62" i="142"/>
  <c r="Q62" i="142" s="1"/>
  <c r="AY62" i="142" s="1"/>
  <c r="AZ62" i="142" s="1"/>
  <c r="D62" i="142"/>
  <c r="BA61" i="142"/>
  <c r="BB61" i="142" s="1"/>
  <c r="AX61" i="142"/>
  <c r="AW61" i="142"/>
  <c r="N61" i="142"/>
  <c r="Q61" i="142" s="1"/>
  <c r="AY61" i="142" s="1"/>
  <c r="AZ61" i="142" s="1"/>
  <c r="D61" i="142"/>
  <c r="BA60" i="142"/>
  <c r="BB60" i="142" s="1"/>
  <c r="AX60" i="142"/>
  <c r="AW60" i="142"/>
  <c r="N60" i="142"/>
  <c r="Q60" i="142" s="1"/>
  <c r="AY60" i="142" s="1"/>
  <c r="AZ60" i="142" s="1"/>
  <c r="D60" i="142"/>
  <c r="BB59" i="142"/>
  <c r="BA59" i="142"/>
  <c r="AX59" i="142"/>
  <c r="AW59" i="142"/>
  <c r="N59" i="142"/>
  <c r="Q59" i="142" s="1"/>
  <c r="AY59" i="142" s="1"/>
  <c r="AZ59" i="142" s="1"/>
  <c r="D59" i="142"/>
  <c r="BA58" i="142"/>
  <c r="BB58" i="142" s="1"/>
  <c r="AX58" i="142"/>
  <c r="AW58" i="142"/>
  <c r="N58" i="142"/>
  <c r="Q58" i="142" s="1"/>
  <c r="AY58" i="142" s="1"/>
  <c r="AZ58" i="142" s="1"/>
  <c r="D58" i="142"/>
  <c r="BA57" i="142"/>
  <c r="BB57" i="142" s="1"/>
  <c r="AX57" i="142"/>
  <c r="AW57" i="142"/>
  <c r="N57" i="142"/>
  <c r="Q57" i="142" s="1"/>
  <c r="AY57" i="142" s="1"/>
  <c r="AZ57" i="142" s="1"/>
  <c r="D57" i="142"/>
  <c r="BA56" i="142"/>
  <c r="BB56" i="142" s="1"/>
  <c r="AX56" i="142"/>
  <c r="AW56" i="142"/>
  <c r="N56" i="142"/>
  <c r="Q56" i="142" s="1"/>
  <c r="AY56" i="142" s="1"/>
  <c r="AZ56" i="142" s="1"/>
  <c r="D56" i="142"/>
  <c r="BA55" i="142"/>
  <c r="BB55" i="142" s="1"/>
  <c r="AX55" i="142"/>
  <c r="AW55" i="142"/>
  <c r="N55" i="142"/>
  <c r="Q55" i="142" s="1"/>
  <c r="AY55" i="142" s="1"/>
  <c r="AZ55" i="142" s="1"/>
  <c r="D55" i="142"/>
  <c r="BA54" i="142"/>
  <c r="BB54" i="142" s="1"/>
  <c r="AX54" i="142"/>
  <c r="AW54" i="142"/>
  <c r="N54" i="142"/>
  <c r="Q54" i="142" s="1"/>
  <c r="AY54" i="142" s="1"/>
  <c r="AZ54" i="142" s="1"/>
  <c r="D54" i="142"/>
  <c r="BB53" i="142"/>
  <c r="BA53" i="142"/>
  <c r="AX53" i="142"/>
  <c r="AW53" i="142"/>
  <c r="N53" i="142"/>
  <c r="Q53" i="142" s="1"/>
  <c r="AY53" i="142" s="1"/>
  <c r="AZ53" i="142" s="1"/>
  <c r="D53" i="142"/>
  <c r="BA52" i="142"/>
  <c r="BB52" i="142" s="1"/>
  <c r="AX52" i="142"/>
  <c r="AW52" i="142"/>
  <c r="N52" i="142"/>
  <c r="Q52" i="142" s="1"/>
  <c r="AY52" i="142" s="1"/>
  <c r="AZ52" i="142" s="1"/>
  <c r="D52" i="142"/>
  <c r="BA51" i="142"/>
  <c r="BB51" i="142" s="1"/>
  <c r="AX51" i="142"/>
  <c r="AW51" i="142"/>
  <c r="N51" i="142"/>
  <c r="Q51" i="142" s="1"/>
  <c r="AY51" i="142" s="1"/>
  <c r="AZ51" i="142" s="1"/>
  <c r="D51" i="142"/>
  <c r="BA50" i="142"/>
  <c r="BB50" i="142" s="1"/>
  <c r="AX50" i="142"/>
  <c r="AW50" i="142"/>
  <c r="N50" i="142"/>
  <c r="Q50" i="142" s="1"/>
  <c r="AY50" i="142" s="1"/>
  <c r="AZ50" i="142" s="1"/>
  <c r="D50" i="142"/>
  <c r="BA49" i="142"/>
  <c r="BB49" i="142" s="1"/>
  <c r="AX49" i="142"/>
  <c r="AW49" i="142"/>
  <c r="N49" i="142"/>
  <c r="Q49" i="142" s="1"/>
  <c r="AY49" i="142" s="1"/>
  <c r="AZ49" i="142" s="1"/>
  <c r="D49" i="142"/>
  <c r="BA48" i="142"/>
  <c r="BB48" i="142" s="1"/>
  <c r="AX48" i="142"/>
  <c r="AW48" i="142"/>
  <c r="N48" i="142"/>
  <c r="Q48" i="142" s="1"/>
  <c r="AY48" i="142" s="1"/>
  <c r="AZ48" i="142" s="1"/>
  <c r="D48" i="142"/>
  <c r="BA47" i="142"/>
  <c r="BB47" i="142" s="1"/>
  <c r="AX47" i="142"/>
  <c r="AW47" i="142"/>
  <c r="N47" i="142"/>
  <c r="Q47" i="142" s="1"/>
  <c r="AY47" i="142" s="1"/>
  <c r="AZ47" i="142" s="1"/>
  <c r="D47" i="142"/>
  <c r="BA46" i="142"/>
  <c r="BB46" i="142" s="1"/>
  <c r="AX46" i="142"/>
  <c r="AW46" i="142"/>
  <c r="N46" i="142"/>
  <c r="Q46" i="142" s="1"/>
  <c r="AY46" i="142" s="1"/>
  <c r="AZ46" i="142" s="1"/>
  <c r="D46" i="142"/>
  <c r="BA45" i="142"/>
  <c r="BB45" i="142" s="1"/>
  <c r="AX45" i="142"/>
  <c r="AW45" i="142"/>
  <c r="N45" i="142"/>
  <c r="Q45" i="142" s="1"/>
  <c r="AY45" i="142" s="1"/>
  <c r="AZ45" i="142" s="1"/>
  <c r="D45" i="142"/>
  <c r="BA31" i="142"/>
  <c r="BB31" i="142" s="1"/>
  <c r="AX31" i="142"/>
  <c r="AW31" i="142"/>
  <c r="Q31" i="142"/>
  <c r="AY31" i="142" s="1"/>
  <c r="AZ31" i="142" s="1"/>
  <c r="N31" i="142"/>
  <c r="D31" i="142"/>
  <c r="BA30" i="142"/>
  <c r="BB30" i="142" s="1"/>
  <c r="AX30" i="142"/>
  <c r="AW30" i="142"/>
  <c r="N30" i="142"/>
  <c r="Q30" i="142" s="1"/>
  <c r="AY30" i="142" s="1"/>
  <c r="AZ30" i="142" s="1"/>
  <c r="D30" i="142"/>
  <c r="BA29" i="142"/>
  <c r="BB29" i="142" s="1"/>
  <c r="AX29" i="142"/>
  <c r="AW29" i="142"/>
  <c r="Q29" i="142"/>
  <c r="AY29" i="142" s="1"/>
  <c r="AZ29" i="142" s="1"/>
  <c r="N29" i="142"/>
  <c r="D29" i="142"/>
  <c r="BA28" i="142"/>
  <c r="BB28" i="142" s="1"/>
  <c r="AX28" i="142"/>
  <c r="AW28" i="142"/>
  <c r="Q28" i="142"/>
  <c r="AY28" i="142" s="1"/>
  <c r="AZ28" i="142" s="1"/>
  <c r="N28" i="142"/>
  <c r="D28" i="142"/>
  <c r="BA27" i="142"/>
  <c r="BB27" i="142" s="1"/>
  <c r="AY27" i="142"/>
  <c r="AZ27" i="142" s="1"/>
  <c r="AX27" i="142"/>
  <c r="AW27" i="142"/>
  <c r="Q27" i="142"/>
  <c r="N27" i="142"/>
  <c r="D27" i="142"/>
  <c r="BA26" i="142"/>
  <c r="BB26" i="142" s="1"/>
  <c r="AX26" i="142"/>
  <c r="AW26" i="142"/>
  <c r="N26" i="142"/>
  <c r="Q26" i="142" s="1"/>
  <c r="AY26" i="142" s="1"/>
  <c r="AZ26" i="142" s="1"/>
  <c r="D26" i="142"/>
  <c r="BA25" i="142"/>
  <c r="BB25" i="142" s="1"/>
  <c r="AY25" i="142"/>
  <c r="AZ25" i="142" s="1"/>
  <c r="AX25" i="142"/>
  <c r="AW25" i="142"/>
  <c r="Q25" i="142"/>
  <c r="N25" i="142"/>
  <c r="D25" i="142"/>
  <c r="BA24" i="142"/>
  <c r="BB24" i="142" s="1"/>
  <c r="AX24" i="142"/>
  <c r="AW24" i="142"/>
  <c r="N24" i="142"/>
  <c r="Q24" i="142" s="1"/>
  <c r="AY24" i="142" s="1"/>
  <c r="AZ24" i="142" s="1"/>
  <c r="D24" i="142"/>
  <c r="BA23" i="142"/>
  <c r="BB23" i="142" s="1"/>
  <c r="AY23" i="142"/>
  <c r="AZ23" i="142" s="1"/>
  <c r="AX23" i="142"/>
  <c r="AW23" i="142"/>
  <c r="Q23" i="142"/>
  <c r="N23" i="142"/>
  <c r="D23" i="142"/>
  <c r="BA22" i="142"/>
  <c r="BB22" i="142" s="1"/>
  <c r="AX22" i="142"/>
  <c r="AW22" i="142"/>
  <c r="N22" i="142"/>
  <c r="Q22" i="142" s="1"/>
  <c r="AY22" i="142" s="1"/>
  <c r="AZ22" i="142" s="1"/>
  <c r="D22" i="142"/>
  <c r="BA21" i="142"/>
  <c r="BB21" i="142" s="1"/>
  <c r="AY21" i="142"/>
  <c r="AZ21" i="142" s="1"/>
  <c r="AX21" i="142"/>
  <c r="AW21" i="142"/>
  <c r="Q21" i="142"/>
  <c r="N21" i="142"/>
  <c r="D21" i="142"/>
  <c r="BA20" i="142"/>
  <c r="BB20" i="142" s="1"/>
  <c r="AX20" i="142"/>
  <c r="AW20" i="142"/>
  <c r="Q20" i="142"/>
  <c r="AY20" i="142" s="1"/>
  <c r="AZ20" i="142" s="1"/>
  <c r="N20" i="142"/>
  <c r="D20" i="142"/>
  <c r="BA19" i="142"/>
  <c r="BB19" i="142" s="1"/>
  <c r="AY19" i="142"/>
  <c r="AZ19" i="142" s="1"/>
  <c r="AX19" i="142"/>
  <c r="AW19" i="142"/>
  <c r="N19" i="142"/>
  <c r="Q19" i="142" s="1"/>
  <c r="D19" i="142"/>
  <c r="BA18" i="142"/>
  <c r="BB18" i="142" s="1"/>
  <c r="AX18" i="142"/>
  <c r="AW18" i="142"/>
  <c r="Q18" i="142"/>
  <c r="AY18" i="142" s="1"/>
  <c r="AZ18" i="142" s="1"/>
  <c r="N18" i="142"/>
  <c r="D18" i="142"/>
  <c r="BA17" i="142"/>
  <c r="BB17" i="142" s="1"/>
  <c r="AY17" i="142"/>
  <c r="AZ17" i="142" s="1"/>
  <c r="AX17" i="142"/>
  <c r="AW17" i="142"/>
  <c r="Q17" i="142"/>
  <c r="N17" i="142"/>
  <c r="D17" i="142"/>
  <c r="BA16" i="142"/>
  <c r="BB16" i="142" s="1"/>
  <c r="AX16" i="142"/>
  <c r="AW16" i="142"/>
  <c r="N16" i="142"/>
  <c r="Q16" i="142" s="1"/>
  <c r="AY16" i="142" s="1"/>
  <c r="AZ16" i="142" s="1"/>
  <c r="D16" i="142"/>
  <c r="BA15" i="142"/>
  <c r="BB15" i="142" s="1"/>
  <c r="AX15" i="142"/>
  <c r="AW15" i="142"/>
  <c r="N15" i="142"/>
  <c r="Q15" i="142" s="1"/>
  <c r="AY15" i="142" s="1"/>
  <c r="AZ15" i="142" s="1"/>
  <c r="D15" i="142"/>
  <c r="BA14" i="142"/>
  <c r="BB14" i="142" s="1"/>
  <c r="AX14" i="142"/>
  <c r="AW14" i="142"/>
  <c r="Q14" i="142"/>
  <c r="AY14" i="142" s="1"/>
  <c r="AZ14" i="142" s="1"/>
  <c r="N14" i="142"/>
  <c r="D14" i="142"/>
  <c r="BA13" i="142"/>
  <c r="BB13" i="142" s="1"/>
  <c r="AX13" i="142"/>
  <c r="AW13" i="142"/>
  <c r="N13" i="142"/>
  <c r="Q13" i="142" s="1"/>
  <c r="AY13" i="142" s="1"/>
  <c r="AZ13" i="142" s="1"/>
  <c r="D13" i="142"/>
  <c r="BA12" i="142"/>
  <c r="BB12" i="142" s="1"/>
  <c r="AX12" i="142"/>
  <c r="AW12" i="142"/>
  <c r="Q12" i="142"/>
  <c r="AY12" i="142" s="1"/>
  <c r="AZ12" i="142" s="1"/>
  <c r="N12" i="142"/>
  <c r="D12" i="142"/>
  <c r="AH6" i="142"/>
  <c r="AH39" i="142" s="1"/>
  <c r="AH4" i="142"/>
  <c r="AH37" i="142" s="1"/>
  <c r="AV2" i="142"/>
  <c r="AV63" i="142" s="1"/>
  <c r="H2" i="142"/>
  <c r="H35" i="142" s="1"/>
  <c r="B2" i="142"/>
  <c r="B35" i="142" s="1"/>
  <c r="BA64" i="141"/>
  <c r="BB64" i="141" s="1"/>
  <c r="AX64" i="141"/>
  <c r="AW64" i="141"/>
  <c r="N64" i="141"/>
  <c r="Q64" i="141" s="1"/>
  <c r="AY64" i="141" s="1"/>
  <c r="AZ64" i="141" s="1"/>
  <c r="D64" i="141"/>
  <c r="BA63" i="141"/>
  <c r="BB63" i="141" s="1"/>
  <c r="AX63" i="141"/>
  <c r="AW63" i="141"/>
  <c r="N63" i="141"/>
  <c r="Q63" i="141" s="1"/>
  <c r="AY63" i="141" s="1"/>
  <c r="AZ63" i="141" s="1"/>
  <c r="D63" i="141"/>
  <c r="BA62" i="141"/>
  <c r="BB62" i="141" s="1"/>
  <c r="AX62" i="141"/>
  <c r="AW62" i="141"/>
  <c r="N62" i="141"/>
  <c r="Q62" i="141" s="1"/>
  <c r="AY62" i="141" s="1"/>
  <c r="AZ62" i="141" s="1"/>
  <c r="D62" i="141"/>
  <c r="BA61" i="141"/>
  <c r="BB61" i="141" s="1"/>
  <c r="AX61" i="141"/>
  <c r="AW61" i="141"/>
  <c r="N61" i="141"/>
  <c r="Q61" i="141" s="1"/>
  <c r="AY61" i="141" s="1"/>
  <c r="AZ61" i="141" s="1"/>
  <c r="D61" i="141"/>
  <c r="BA60" i="141"/>
  <c r="BB60" i="141" s="1"/>
  <c r="AX60" i="141"/>
  <c r="AW60" i="141"/>
  <c r="N60" i="141"/>
  <c r="Q60" i="141" s="1"/>
  <c r="AY60" i="141" s="1"/>
  <c r="AZ60" i="141" s="1"/>
  <c r="D60" i="141"/>
  <c r="BA59" i="141"/>
  <c r="BB59" i="141" s="1"/>
  <c r="AX59" i="141"/>
  <c r="AW59" i="141"/>
  <c r="Q59" i="141"/>
  <c r="AY59" i="141" s="1"/>
  <c r="AZ59" i="141" s="1"/>
  <c r="N59" i="141"/>
  <c r="D59" i="141"/>
  <c r="BA58" i="141"/>
  <c r="BB58" i="141" s="1"/>
  <c r="AX58" i="141"/>
  <c r="AW58" i="141"/>
  <c r="N58" i="141"/>
  <c r="Q58" i="141" s="1"/>
  <c r="AY58" i="141" s="1"/>
  <c r="AZ58" i="141" s="1"/>
  <c r="D58" i="141"/>
  <c r="BA57" i="141"/>
  <c r="BB57" i="141" s="1"/>
  <c r="AX57" i="141"/>
  <c r="AW57" i="141"/>
  <c r="N57" i="141"/>
  <c r="Q57" i="141" s="1"/>
  <c r="AY57" i="141" s="1"/>
  <c r="AZ57" i="141" s="1"/>
  <c r="D57" i="141"/>
  <c r="BA56" i="141"/>
  <c r="BB56" i="141" s="1"/>
  <c r="AX56" i="141"/>
  <c r="AW56" i="141"/>
  <c r="N56" i="141"/>
  <c r="Q56" i="141" s="1"/>
  <c r="AY56" i="141" s="1"/>
  <c r="AZ56" i="141" s="1"/>
  <c r="D56" i="141"/>
  <c r="BA55" i="141"/>
  <c r="BB55" i="141" s="1"/>
  <c r="AX55" i="141"/>
  <c r="AW55" i="141"/>
  <c r="N55" i="141"/>
  <c r="Q55" i="141" s="1"/>
  <c r="AY55" i="141" s="1"/>
  <c r="AZ55" i="141" s="1"/>
  <c r="D55" i="141"/>
  <c r="BA54" i="141"/>
  <c r="BB54" i="141" s="1"/>
  <c r="AX54" i="141"/>
  <c r="AW54" i="141"/>
  <c r="Q54" i="141"/>
  <c r="AY54" i="141" s="1"/>
  <c r="AZ54" i="141" s="1"/>
  <c r="N54" i="141"/>
  <c r="D54" i="141"/>
  <c r="BA53" i="141"/>
  <c r="BB53" i="141" s="1"/>
  <c r="AX53" i="141"/>
  <c r="AW53" i="141"/>
  <c r="N53" i="141"/>
  <c r="Q53" i="141" s="1"/>
  <c r="AY53" i="141" s="1"/>
  <c r="AZ53" i="141" s="1"/>
  <c r="D53" i="141"/>
  <c r="BB52" i="141"/>
  <c r="BA52" i="141"/>
  <c r="AX52" i="141"/>
  <c r="AW52" i="141"/>
  <c r="Q52" i="141"/>
  <c r="AY52" i="141" s="1"/>
  <c r="AZ52" i="141" s="1"/>
  <c r="N52" i="141"/>
  <c r="D52" i="141"/>
  <c r="BA51" i="141"/>
  <c r="BB51" i="141" s="1"/>
  <c r="AX51" i="141"/>
  <c r="AW51" i="141"/>
  <c r="N51" i="141"/>
  <c r="Q51" i="141" s="1"/>
  <c r="AY51" i="141" s="1"/>
  <c r="AZ51" i="141" s="1"/>
  <c r="D51" i="141"/>
  <c r="BA50" i="141"/>
  <c r="BB50" i="141" s="1"/>
  <c r="AX50" i="141"/>
  <c r="AW50" i="141"/>
  <c r="N50" i="141"/>
  <c r="Q50" i="141" s="1"/>
  <c r="AY50" i="141" s="1"/>
  <c r="AZ50" i="141" s="1"/>
  <c r="D50" i="141"/>
  <c r="BA49" i="141"/>
  <c r="BB49" i="141" s="1"/>
  <c r="AX49" i="141"/>
  <c r="AW49" i="141"/>
  <c r="N49" i="141"/>
  <c r="Q49" i="141" s="1"/>
  <c r="AY49" i="141" s="1"/>
  <c r="AZ49" i="141" s="1"/>
  <c r="D49" i="141"/>
  <c r="BA48" i="141"/>
  <c r="BB48" i="141" s="1"/>
  <c r="AX48" i="141"/>
  <c r="AW48" i="141"/>
  <c r="Q48" i="141"/>
  <c r="AY48" i="141" s="1"/>
  <c r="AZ48" i="141" s="1"/>
  <c r="N48" i="141"/>
  <c r="D48" i="141"/>
  <c r="BA47" i="141"/>
  <c r="BB47" i="141" s="1"/>
  <c r="AX47" i="141"/>
  <c r="AW47" i="141"/>
  <c r="N47" i="141"/>
  <c r="Q47" i="141" s="1"/>
  <c r="AY47" i="141" s="1"/>
  <c r="AZ47" i="141" s="1"/>
  <c r="D47" i="141"/>
  <c r="BB46" i="141"/>
  <c r="BA46" i="141"/>
  <c r="AX46" i="141"/>
  <c r="AW46" i="141"/>
  <c r="N46" i="141"/>
  <c r="Q46" i="141" s="1"/>
  <c r="AY46" i="141" s="1"/>
  <c r="AZ46" i="141" s="1"/>
  <c r="D46" i="141"/>
  <c r="BA45" i="141"/>
  <c r="BB45" i="141" s="1"/>
  <c r="AX45" i="141"/>
  <c r="AW45" i="141"/>
  <c r="N45" i="141"/>
  <c r="Q45" i="141" s="1"/>
  <c r="AY45" i="141" s="1"/>
  <c r="AZ45" i="141" s="1"/>
  <c r="D45" i="141"/>
  <c r="BB31" i="141"/>
  <c r="BA31" i="141"/>
  <c r="AX31" i="141"/>
  <c r="AW31" i="141"/>
  <c r="Q31" i="141"/>
  <c r="AY31" i="141" s="1"/>
  <c r="AZ31" i="141" s="1"/>
  <c r="N31" i="141"/>
  <c r="D31" i="141"/>
  <c r="BA30" i="141"/>
  <c r="BB30" i="141" s="1"/>
  <c r="AX30" i="141"/>
  <c r="AW30" i="141"/>
  <c r="Q30" i="141"/>
  <c r="AY30" i="141" s="1"/>
  <c r="AZ30" i="141" s="1"/>
  <c r="N30" i="141"/>
  <c r="D30" i="141"/>
  <c r="BA29" i="141"/>
  <c r="BB29" i="141" s="1"/>
  <c r="AX29" i="141"/>
  <c r="AW29" i="141"/>
  <c r="N29" i="141"/>
  <c r="Q29" i="141" s="1"/>
  <c r="AY29" i="141" s="1"/>
  <c r="AZ29" i="141" s="1"/>
  <c r="D29" i="141"/>
  <c r="BB28" i="141"/>
  <c r="BA28" i="141"/>
  <c r="AX28" i="141"/>
  <c r="AW28" i="141"/>
  <c r="N28" i="141"/>
  <c r="Q28" i="141" s="1"/>
  <c r="AY28" i="141" s="1"/>
  <c r="AZ28" i="141" s="1"/>
  <c r="D28" i="141"/>
  <c r="BB27" i="141"/>
  <c r="BA27" i="141"/>
  <c r="AX27" i="141"/>
  <c r="AW27" i="141"/>
  <c r="Q27" i="141"/>
  <c r="AY27" i="141" s="1"/>
  <c r="AZ27" i="141" s="1"/>
  <c r="N27" i="141"/>
  <c r="D27" i="141"/>
  <c r="BB26" i="141"/>
  <c r="BA26" i="141"/>
  <c r="AX26" i="141"/>
  <c r="AW26" i="141"/>
  <c r="Q26" i="141"/>
  <c r="AY26" i="141" s="1"/>
  <c r="AZ26" i="141" s="1"/>
  <c r="N26" i="141"/>
  <c r="D26" i="141"/>
  <c r="BA25" i="141"/>
  <c r="BB25" i="141" s="1"/>
  <c r="AY25" i="141"/>
  <c r="AZ25" i="141" s="1"/>
  <c r="AX25" i="141"/>
  <c r="AW25" i="141"/>
  <c r="Q25" i="141"/>
  <c r="N25" i="141"/>
  <c r="D25" i="141"/>
  <c r="BB24" i="141"/>
  <c r="BA24" i="141"/>
  <c r="AX24" i="141"/>
  <c r="AW24" i="141"/>
  <c r="N24" i="141"/>
  <c r="Q24" i="141" s="1"/>
  <c r="AY24" i="141" s="1"/>
  <c r="AZ24" i="141" s="1"/>
  <c r="D24" i="141"/>
  <c r="BB23" i="141"/>
  <c r="BA23" i="141"/>
  <c r="AX23" i="141"/>
  <c r="AW23" i="141"/>
  <c r="Q23" i="141"/>
  <c r="AY23" i="141" s="1"/>
  <c r="AZ23" i="141" s="1"/>
  <c r="N23" i="141"/>
  <c r="D23" i="141"/>
  <c r="BA22" i="141"/>
  <c r="BB22" i="141" s="1"/>
  <c r="AX22" i="141"/>
  <c r="AW22" i="141"/>
  <c r="Q22" i="141"/>
  <c r="AY22" i="141" s="1"/>
  <c r="AZ22" i="141" s="1"/>
  <c r="N22" i="141"/>
  <c r="D22" i="141"/>
  <c r="BA21" i="141"/>
  <c r="BB21" i="141" s="1"/>
  <c r="AY21" i="141"/>
  <c r="AZ21" i="141" s="1"/>
  <c r="AX21" i="141"/>
  <c r="AW21" i="141"/>
  <c r="Q21" i="141"/>
  <c r="N21" i="141"/>
  <c r="D21" i="141"/>
  <c r="BB20" i="141"/>
  <c r="BA20" i="141"/>
  <c r="AX20" i="141"/>
  <c r="AW20" i="141"/>
  <c r="N20" i="141"/>
  <c r="Q20" i="141" s="1"/>
  <c r="AY20" i="141" s="1"/>
  <c r="AZ20" i="141" s="1"/>
  <c r="D20" i="141"/>
  <c r="BA19" i="141"/>
  <c r="BB19" i="141" s="1"/>
  <c r="AY19" i="141"/>
  <c r="AZ19" i="141" s="1"/>
  <c r="AX19" i="141"/>
  <c r="AW19" i="141"/>
  <c r="Q19" i="141"/>
  <c r="N19" i="141"/>
  <c r="D19" i="141"/>
  <c r="BB18" i="141"/>
  <c r="BA18" i="141"/>
  <c r="AX18" i="141"/>
  <c r="AW18" i="141"/>
  <c r="N18" i="141"/>
  <c r="Q18" i="141" s="1"/>
  <c r="AY18" i="141" s="1"/>
  <c r="AZ18" i="141" s="1"/>
  <c r="D18" i="141"/>
  <c r="BB17" i="141"/>
  <c r="BA17" i="141"/>
  <c r="AX17" i="141"/>
  <c r="AW17" i="141"/>
  <c r="Q17" i="141"/>
  <c r="AY17" i="141" s="1"/>
  <c r="AZ17" i="141" s="1"/>
  <c r="N17" i="141"/>
  <c r="D17" i="141"/>
  <c r="BB16" i="141"/>
  <c r="BA16" i="141"/>
  <c r="AX16" i="141"/>
  <c r="AW16" i="141"/>
  <c r="Q16" i="141"/>
  <c r="AY16" i="141" s="1"/>
  <c r="AZ16" i="141" s="1"/>
  <c r="N16" i="141"/>
  <c r="D16" i="141"/>
  <c r="BB15" i="141"/>
  <c r="BA15" i="141"/>
  <c r="AX15" i="141"/>
  <c r="AW15" i="141"/>
  <c r="Q15" i="141"/>
  <c r="AY15" i="141" s="1"/>
  <c r="AZ15" i="141" s="1"/>
  <c r="N15" i="141"/>
  <c r="D15" i="141"/>
  <c r="BB14" i="141"/>
  <c r="BA14" i="141"/>
  <c r="AX14" i="141"/>
  <c r="AW14" i="141"/>
  <c r="Q14" i="141"/>
  <c r="AY14" i="141" s="1"/>
  <c r="AZ14" i="141" s="1"/>
  <c r="N14" i="141"/>
  <c r="D14" i="141"/>
  <c r="BA13" i="141"/>
  <c r="BB13" i="141" s="1"/>
  <c r="AX13" i="141"/>
  <c r="AW13" i="141"/>
  <c r="Q13" i="141"/>
  <c r="AY13" i="141" s="1"/>
  <c r="AZ13" i="141" s="1"/>
  <c r="N13" i="141"/>
  <c r="D13" i="141"/>
  <c r="BB12" i="141"/>
  <c r="BA12" i="141"/>
  <c r="AX12" i="141"/>
  <c r="AW12" i="141"/>
  <c r="N12" i="141"/>
  <c r="Q12" i="141" s="1"/>
  <c r="AY12" i="141" s="1"/>
  <c r="AZ12" i="141" s="1"/>
  <c r="D12" i="141"/>
  <c r="AH6" i="141"/>
  <c r="AH39" i="141" s="1"/>
  <c r="AH4" i="141"/>
  <c r="AH37" i="141" s="1"/>
  <c r="AV2" i="141"/>
  <c r="AV63" i="141" s="1"/>
  <c r="H2" i="141"/>
  <c r="H35" i="141" s="1"/>
  <c r="B2" i="141"/>
  <c r="B35" i="141" s="1"/>
  <c r="BB64" i="140"/>
  <c r="BA64" i="140"/>
  <c r="AX64" i="140"/>
  <c r="AW64" i="140"/>
  <c r="N64" i="140"/>
  <c r="Q64" i="140" s="1"/>
  <c r="AY64" i="140" s="1"/>
  <c r="AZ64" i="140" s="1"/>
  <c r="D64" i="140"/>
  <c r="BA63" i="140"/>
  <c r="BB63" i="140" s="1"/>
  <c r="AX63" i="140"/>
  <c r="AW63" i="140"/>
  <c r="Q63" i="140"/>
  <c r="AY63" i="140" s="1"/>
  <c r="AZ63" i="140" s="1"/>
  <c r="N63" i="140"/>
  <c r="D63" i="140"/>
  <c r="BA62" i="140"/>
  <c r="BB62" i="140" s="1"/>
  <c r="AX62" i="140"/>
  <c r="AW62" i="140"/>
  <c r="N62" i="140"/>
  <c r="Q62" i="140" s="1"/>
  <c r="AY62" i="140" s="1"/>
  <c r="AZ62" i="140" s="1"/>
  <c r="D62" i="140"/>
  <c r="BA61" i="140"/>
  <c r="BB61" i="140" s="1"/>
  <c r="AX61" i="140"/>
  <c r="AW61" i="140"/>
  <c r="Q61" i="140"/>
  <c r="AY61" i="140" s="1"/>
  <c r="AZ61" i="140" s="1"/>
  <c r="N61" i="140"/>
  <c r="D61" i="140"/>
  <c r="BA60" i="140"/>
  <c r="BB60" i="140" s="1"/>
  <c r="AX60" i="140"/>
  <c r="AW60" i="140"/>
  <c r="Q60" i="140"/>
  <c r="AY60" i="140" s="1"/>
  <c r="AZ60" i="140" s="1"/>
  <c r="N60" i="140"/>
  <c r="D60" i="140"/>
  <c r="BA59" i="140"/>
  <c r="BB59" i="140" s="1"/>
  <c r="AX59" i="140"/>
  <c r="AW59" i="140"/>
  <c r="Q59" i="140"/>
  <c r="AY59" i="140" s="1"/>
  <c r="AZ59" i="140" s="1"/>
  <c r="N59" i="140"/>
  <c r="D59" i="140"/>
  <c r="BA58" i="140"/>
  <c r="BB58" i="140" s="1"/>
  <c r="AX58" i="140"/>
  <c r="AW58" i="140"/>
  <c r="N58" i="140"/>
  <c r="Q58" i="140" s="1"/>
  <c r="AY58" i="140" s="1"/>
  <c r="AZ58" i="140" s="1"/>
  <c r="D58" i="140"/>
  <c r="BB57" i="140"/>
  <c r="BA57" i="140"/>
  <c r="AX57" i="140"/>
  <c r="AW57" i="140"/>
  <c r="N57" i="140"/>
  <c r="Q57" i="140" s="1"/>
  <c r="AY57" i="140" s="1"/>
  <c r="AZ57" i="140" s="1"/>
  <c r="D57" i="140"/>
  <c r="BB56" i="140"/>
  <c r="BA56" i="140"/>
  <c r="AX56" i="140"/>
  <c r="AW56" i="140"/>
  <c r="Q56" i="140"/>
  <c r="AY56" i="140" s="1"/>
  <c r="AZ56" i="140" s="1"/>
  <c r="N56" i="140"/>
  <c r="D56" i="140"/>
  <c r="BB55" i="140"/>
  <c r="BA55" i="140"/>
  <c r="AX55" i="140"/>
  <c r="AW55" i="140"/>
  <c r="N55" i="140"/>
  <c r="Q55" i="140" s="1"/>
  <c r="AY55" i="140" s="1"/>
  <c r="AZ55" i="140" s="1"/>
  <c r="D55" i="140"/>
  <c r="BA54" i="140"/>
  <c r="BB54" i="140" s="1"/>
  <c r="AX54" i="140"/>
  <c r="AW54" i="140"/>
  <c r="N54" i="140"/>
  <c r="Q54" i="140" s="1"/>
  <c r="AY54" i="140" s="1"/>
  <c r="AZ54" i="140" s="1"/>
  <c r="D54" i="140"/>
  <c r="BA53" i="140"/>
  <c r="BB53" i="140" s="1"/>
  <c r="AX53" i="140"/>
  <c r="AW53" i="140"/>
  <c r="Q53" i="140"/>
  <c r="AY53" i="140" s="1"/>
  <c r="AZ53" i="140" s="1"/>
  <c r="N53" i="140"/>
  <c r="D53" i="140"/>
  <c r="BB52" i="140"/>
  <c r="BA52" i="140"/>
  <c r="AX52" i="140"/>
  <c r="AW52" i="140"/>
  <c r="N52" i="140"/>
  <c r="Q52" i="140" s="1"/>
  <c r="AY52" i="140" s="1"/>
  <c r="AZ52" i="140" s="1"/>
  <c r="D52" i="140"/>
  <c r="BA51" i="140"/>
  <c r="BB51" i="140" s="1"/>
  <c r="AX51" i="140"/>
  <c r="AW51" i="140"/>
  <c r="N51" i="140"/>
  <c r="Q51" i="140" s="1"/>
  <c r="AY51" i="140" s="1"/>
  <c r="AZ51" i="140" s="1"/>
  <c r="D51" i="140"/>
  <c r="BA50" i="140"/>
  <c r="BB50" i="140" s="1"/>
  <c r="AX50" i="140"/>
  <c r="AW50" i="140"/>
  <c r="Q50" i="140"/>
  <c r="AY50" i="140" s="1"/>
  <c r="AZ50" i="140" s="1"/>
  <c r="N50" i="140"/>
  <c r="D50" i="140"/>
  <c r="BA49" i="140"/>
  <c r="BB49" i="140" s="1"/>
  <c r="AX49" i="140"/>
  <c r="AW49" i="140"/>
  <c r="Q49" i="140"/>
  <c r="AY49" i="140" s="1"/>
  <c r="AZ49" i="140" s="1"/>
  <c r="N49" i="140"/>
  <c r="D49" i="140"/>
  <c r="BA48" i="140"/>
  <c r="BB48" i="140" s="1"/>
  <c r="AX48" i="140"/>
  <c r="AW48" i="140"/>
  <c r="N48" i="140"/>
  <c r="Q48" i="140" s="1"/>
  <c r="AY48" i="140" s="1"/>
  <c r="AZ48" i="140" s="1"/>
  <c r="D48" i="140"/>
  <c r="BA47" i="140"/>
  <c r="BB47" i="140" s="1"/>
  <c r="AX47" i="140"/>
  <c r="AW47" i="140"/>
  <c r="Q47" i="140"/>
  <c r="AY47" i="140" s="1"/>
  <c r="AZ47" i="140" s="1"/>
  <c r="N47" i="140"/>
  <c r="D47" i="140"/>
  <c r="BB46" i="140"/>
  <c r="BA46" i="140"/>
  <c r="AX46" i="140"/>
  <c r="AW46" i="140"/>
  <c r="N46" i="140"/>
  <c r="Q46" i="140" s="1"/>
  <c r="AY46" i="140" s="1"/>
  <c r="AZ46" i="140" s="1"/>
  <c r="D46" i="140"/>
  <c r="BB45" i="140"/>
  <c r="BA45" i="140"/>
  <c r="AX45" i="140"/>
  <c r="AW45" i="140"/>
  <c r="Q45" i="140"/>
  <c r="AY45" i="140" s="1"/>
  <c r="AZ45" i="140" s="1"/>
  <c r="N45" i="140"/>
  <c r="D45" i="140"/>
  <c r="BA31" i="140"/>
  <c r="BB31" i="140" s="1"/>
  <c r="AX31" i="140"/>
  <c r="AW31" i="140"/>
  <c r="N31" i="140"/>
  <c r="Q31" i="140" s="1"/>
  <c r="AY31" i="140" s="1"/>
  <c r="AZ31" i="140" s="1"/>
  <c r="D31" i="140"/>
  <c r="BA30" i="140"/>
  <c r="BB30" i="140" s="1"/>
  <c r="AX30" i="140"/>
  <c r="AW30" i="140"/>
  <c r="Q30" i="140"/>
  <c r="AY30" i="140" s="1"/>
  <c r="AZ30" i="140" s="1"/>
  <c r="N30" i="140"/>
  <c r="D30" i="140"/>
  <c r="BA29" i="140"/>
  <c r="BB29" i="140" s="1"/>
  <c r="AY29" i="140"/>
  <c r="AZ29" i="140" s="1"/>
  <c r="AX29" i="140"/>
  <c r="AW29" i="140"/>
  <c r="Q29" i="140"/>
  <c r="N29" i="140"/>
  <c r="D29" i="140"/>
  <c r="BA28" i="140"/>
  <c r="BB28" i="140" s="1"/>
  <c r="AX28" i="140"/>
  <c r="AW28" i="140"/>
  <c r="N28" i="140"/>
  <c r="Q28" i="140" s="1"/>
  <c r="AY28" i="140" s="1"/>
  <c r="AZ28" i="140" s="1"/>
  <c r="D28" i="140"/>
  <c r="BA27" i="140"/>
  <c r="BB27" i="140" s="1"/>
  <c r="AX27" i="140"/>
  <c r="AW27" i="140"/>
  <c r="N27" i="140"/>
  <c r="Q27" i="140" s="1"/>
  <c r="AY27" i="140" s="1"/>
  <c r="AZ27" i="140" s="1"/>
  <c r="D27" i="140"/>
  <c r="BB26" i="140"/>
  <c r="BA26" i="140"/>
  <c r="AX26" i="140"/>
  <c r="AW26" i="140"/>
  <c r="Q26" i="140"/>
  <c r="AY26" i="140" s="1"/>
  <c r="AZ26" i="140" s="1"/>
  <c r="N26" i="140"/>
  <c r="D26" i="140"/>
  <c r="BA25" i="140"/>
  <c r="BB25" i="140" s="1"/>
  <c r="AY25" i="140"/>
  <c r="AZ25" i="140" s="1"/>
  <c r="AX25" i="140"/>
  <c r="AW25" i="140"/>
  <c r="Q25" i="140"/>
  <c r="N25" i="140"/>
  <c r="D25" i="140"/>
  <c r="BA24" i="140"/>
  <c r="BB24" i="140" s="1"/>
  <c r="AX24" i="140"/>
  <c r="AW24" i="140"/>
  <c r="N24" i="140"/>
  <c r="Q24" i="140" s="1"/>
  <c r="AY24" i="140" s="1"/>
  <c r="AZ24" i="140" s="1"/>
  <c r="D24" i="140"/>
  <c r="BA23" i="140"/>
  <c r="BB23" i="140" s="1"/>
  <c r="AY23" i="140"/>
  <c r="AZ23" i="140" s="1"/>
  <c r="AX23" i="140"/>
  <c r="AW23" i="140"/>
  <c r="Q23" i="140"/>
  <c r="N23" i="140"/>
  <c r="D23" i="140"/>
  <c r="BB22" i="140"/>
  <c r="BA22" i="140"/>
  <c r="AX22" i="140"/>
  <c r="AW22" i="140"/>
  <c r="Q22" i="140"/>
  <c r="AY22" i="140" s="1"/>
  <c r="AZ22" i="140" s="1"/>
  <c r="N22" i="140"/>
  <c r="D22" i="140"/>
  <c r="BA21" i="140"/>
  <c r="BB21" i="140" s="1"/>
  <c r="AX21" i="140"/>
  <c r="AW21" i="140"/>
  <c r="N21" i="140"/>
  <c r="Q21" i="140" s="1"/>
  <c r="AY21" i="140" s="1"/>
  <c r="AZ21" i="140" s="1"/>
  <c r="D21" i="140"/>
  <c r="BA20" i="140"/>
  <c r="BB20" i="140" s="1"/>
  <c r="AY20" i="140"/>
  <c r="AZ20" i="140" s="1"/>
  <c r="AX20" i="140"/>
  <c r="AW20" i="140"/>
  <c r="Q20" i="140"/>
  <c r="N20" i="140"/>
  <c r="D20" i="140"/>
  <c r="BA19" i="140"/>
  <c r="BB19" i="140" s="1"/>
  <c r="AX19" i="140"/>
  <c r="AW19" i="140"/>
  <c r="N19" i="140"/>
  <c r="Q19" i="140" s="1"/>
  <c r="AY19" i="140" s="1"/>
  <c r="AZ19" i="140" s="1"/>
  <c r="D19" i="140"/>
  <c r="BA18" i="140"/>
  <c r="BB18" i="140" s="1"/>
  <c r="AX18" i="140"/>
  <c r="AW18" i="140"/>
  <c r="N18" i="140"/>
  <c r="Q18" i="140" s="1"/>
  <c r="AY18" i="140" s="1"/>
  <c r="AZ18" i="140" s="1"/>
  <c r="D18" i="140"/>
  <c r="BB17" i="140"/>
  <c r="BA17" i="140"/>
  <c r="AX17" i="140"/>
  <c r="AW17" i="140"/>
  <c r="Q17" i="140"/>
  <c r="AY17" i="140" s="1"/>
  <c r="AZ17" i="140" s="1"/>
  <c r="N17" i="140"/>
  <c r="D17" i="140"/>
  <c r="BA16" i="140"/>
  <c r="BB16" i="140" s="1"/>
  <c r="AX16" i="140"/>
  <c r="AW16" i="140"/>
  <c r="N16" i="140"/>
  <c r="Q16" i="140" s="1"/>
  <c r="AY16" i="140" s="1"/>
  <c r="AZ16" i="140" s="1"/>
  <c r="D16" i="140"/>
  <c r="BA15" i="140"/>
  <c r="BB15" i="140" s="1"/>
  <c r="AX15" i="140"/>
  <c r="AW15" i="140"/>
  <c r="Q15" i="140"/>
  <c r="AY15" i="140" s="1"/>
  <c r="AZ15" i="140" s="1"/>
  <c r="N15" i="140"/>
  <c r="D15" i="140"/>
  <c r="BA14" i="140"/>
  <c r="BB14" i="140" s="1"/>
  <c r="AX14" i="140"/>
  <c r="AW14" i="140"/>
  <c r="N14" i="140"/>
  <c r="Q14" i="140" s="1"/>
  <c r="AY14" i="140" s="1"/>
  <c r="AZ14" i="140" s="1"/>
  <c r="D14" i="140"/>
  <c r="BA13" i="140"/>
  <c r="BB13" i="140" s="1"/>
  <c r="AX13" i="140"/>
  <c r="AW13" i="140"/>
  <c r="N13" i="140"/>
  <c r="Q13" i="140" s="1"/>
  <c r="AY13" i="140" s="1"/>
  <c r="AZ13" i="140" s="1"/>
  <c r="D13" i="140"/>
  <c r="BA12" i="140"/>
  <c r="BB12" i="140" s="1"/>
  <c r="AX12" i="140"/>
  <c r="AW12" i="140"/>
  <c r="N12" i="140"/>
  <c r="Q12" i="140" s="1"/>
  <c r="AY12" i="140" s="1"/>
  <c r="AZ12" i="140" s="1"/>
  <c r="D12" i="140"/>
  <c r="AH6" i="140"/>
  <c r="AH39" i="140" s="1"/>
  <c r="AH4" i="140"/>
  <c r="AH37" i="140" s="1"/>
  <c r="AV2" i="140"/>
  <c r="AV63" i="140" s="1"/>
  <c r="H2" i="140"/>
  <c r="H35" i="140" s="1"/>
  <c r="B2" i="140"/>
  <c r="B35" i="140" s="1"/>
  <c r="BB64" i="139"/>
  <c r="BA64" i="139"/>
  <c r="AX64" i="139"/>
  <c r="AW64" i="139"/>
  <c r="N64" i="139"/>
  <c r="Q64" i="139" s="1"/>
  <c r="AY64" i="139" s="1"/>
  <c r="AZ64" i="139" s="1"/>
  <c r="D64" i="139"/>
  <c r="BB63" i="139"/>
  <c r="BA63" i="139"/>
  <c r="AX63" i="139"/>
  <c r="AW63" i="139"/>
  <c r="N63" i="139"/>
  <c r="Q63" i="139" s="1"/>
  <c r="AY63" i="139" s="1"/>
  <c r="AZ63" i="139" s="1"/>
  <c r="D63" i="139"/>
  <c r="BB62" i="139"/>
  <c r="BA62" i="139"/>
  <c r="AX62" i="139"/>
  <c r="AW62" i="139"/>
  <c r="N62" i="139"/>
  <c r="Q62" i="139" s="1"/>
  <c r="AY62" i="139" s="1"/>
  <c r="AZ62" i="139" s="1"/>
  <c r="D62" i="139"/>
  <c r="BB61" i="139"/>
  <c r="BA61" i="139"/>
  <c r="AX61" i="139"/>
  <c r="AW61" i="139"/>
  <c r="N61" i="139"/>
  <c r="Q61" i="139" s="1"/>
  <c r="AY61" i="139" s="1"/>
  <c r="AZ61" i="139" s="1"/>
  <c r="D61" i="139"/>
  <c r="BB60" i="139"/>
  <c r="BA60" i="139"/>
  <c r="AX60" i="139"/>
  <c r="AW60" i="139"/>
  <c r="N60" i="139"/>
  <c r="Q60" i="139" s="1"/>
  <c r="AY60" i="139" s="1"/>
  <c r="AZ60" i="139" s="1"/>
  <c r="D60" i="139"/>
  <c r="BB59" i="139"/>
  <c r="BA59" i="139"/>
  <c r="AX59" i="139"/>
  <c r="AW59" i="139"/>
  <c r="N59" i="139"/>
  <c r="Q59" i="139" s="1"/>
  <c r="AY59" i="139" s="1"/>
  <c r="AZ59" i="139" s="1"/>
  <c r="D59" i="139"/>
  <c r="BB58" i="139"/>
  <c r="BA58" i="139"/>
  <c r="AX58" i="139"/>
  <c r="AW58" i="139"/>
  <c r="N58" i="139"/>
  <c r="Q58" i="139" s="1"/>
  <c r="AY58" i="139" s="1"/>
  <c r="AZ58" i="139" s="1"/>
  <c r="D58" i="139"/>
  <c r="BB57" i="139"/>
  <c r="BA57" i="139"/>
  <c r="AX57" i="139"/>
  <c r="AW57" i="139"/>
  <c r="N57" i="139"/>
  <c r="Q57" i="139" s="1"/>
  <c r="AY57" i="139" s="1"/>
  <c r="AZ57" i="139" s="1"/>
  <c r="D57" i="139"/>
  <c r="BB56" i="139"/>
  <c r="BA56" i="139"/>
  <c r="AX56" i="139"/>
  <c r="AW56" i="139"/>
  <c r="N56" i="139"/>
  <c r="Q56" i="139" s="1"/>
  <c r="AY56" i="139" s="1"/>
  <c r="AZ56" i="139" s="1"/>
  <c r="D56" i="139"/>
  <c r="BB55" i="139"/>
  <c r="BA55" i="139"/>
  <c r="AX55" i="139"/>
  <c r="AW55" i="139"/>
  <c r="N55" i="139"/>
  <c r="Q55" i="139" s="1"/>
  <c r="AY55" i="139" s="1"/>
  <c r="AZ55" i="139" s="1"/>
  <c r="D55" i="139"/>
  <c r="BB54" i="139"/>
  <c r="BA54" i="139"/>
  <c r="AX54" i="139"/>
  <c r="AW54" i="139"/>
  <c r="N54" i="139"/>
  <c r="Q54" i="139" s="1"/>
  <c r="AY54" i="139" s="1"/>
  <c r="AZ54" i="139" s="1"/>
  <c r="D54" i="139"/>
  <c r="BB53" i="139"/>
  <c r="BA53" i="139"/>
  <c r="AX53" i="139"/>
  <c r="AW53" i="139"/>
  <c r="N53" i="139"/>
  <c r="Q53" i="139" s="1"/>
  <c r="AY53" i="139" s="1"/>
  <c r="AZ53" i="139" s="1"/>
  <c r="D53" i="139"/>
  <c r="BA52" i="139"/>
  <c r="BB52" i="139" s="1"/>
  <c r="AX52" i="139"/>
  <c r="AW52" i="139"/>
  <c r="N52" i="139"/>
  <c r="Q52" i="139" s="1"/>
  <c r="AY52" i="139" s="1"/>
  <c r="AZ52" i="139" s="1"/>
  <c r="D52" i="139"/>
  <c r="BB51" i="139"/>
  <c r="BA51" i="139"/>
  <c r="AX51" i="139"/>
  <c r="AW51" i="139"/>
  <c r="N51" i="139"/>
  <c r="Q51" i="139" s="1"/>
  <c r="AY51" i="139" s="1"/>
  <c r="AZ51" i="139" s="1"/>
  <c r="D51" i="139"/>
  <c r="BB50" i="139"/>
  <c r="BA50" i="139"/>
  <c r="AX50" i="139"/>
  <c r="AW50" i="139"/>
  <c r="N50" i="139"/>
  <c r="Q50" i="139" s="1"/>
  <c r="AY50" i="139" s="1"/>
  <c r="AZ50" i="139" s="1"/>
  <c r="D50" i="139"/>
  <c r="BB49" i="139"/>
  <c r="BA49" i="139"/>
  <c r="AX49" i="139"/>
  <c r="AW49" i="139"/>
  <c r="N49" i="139"/>
  <c r="Q49" i="139" s="1"/>
  <c r="AY49" i="139" s="1"/>
  <c r="AZ49" i="139" s="1"/>
  <c r="D49" i="139"/>
  <c r="BA48" i="139"/>
  <c r="BB48" i="139" s="1"/>
  <c r="AX48" i="139"/>
  <c r="AW48" i="139"/>
  <c r="N48" i="139"/>
  <c r="Q48" i="139" s="1"/>
  <c r="AY48" i="139" s="1"/>
  <c r="AZ48" i="139" s="1"/>
  <c r="D48" i="139"/>
  <c r="BB47" i="139"/>
  <c r="BA47" i="139"/>
  <c r="AX47" i="139"/>
  <c r="AW47" i="139"/>
  <c r="N47" i="139"/>
  <c r="Q47" i="139" s="1"/>
  <c r="AY47" i="139" s="1"/>
  <c r="AZ47" i="139" s="1"/>
  <c r="D47" i="139"/>
  <c r="BA46" i="139"/>
  <c r="BB46" i="139" s="1"/>
  <c r="AX46" i="139"/>
  <c r="AW46" i="139"/>
  <c r="Q46" i="139"/>
  <c r="AY46" i="139" s="1"/>
  <c r="AZ46" i="139" s="1"/>
  <c r="N46" i="139"/>
  <c r="D46" i="139"/>
  <c r="BB45" i="139"/>
  <c r="BA45" i="139"/>
  <c r="AX45" i="139"/>
  <c r="AW45" i="139"/>
  <c r="N45" i="139"/>
  <c r="Q45" i="139" s="1"/>
  <c r="AY45" i="139" s="1"/>
  <c r="AZ45" i="139" s="1"/>
  <c r="D45" i="139"/>
  <c r="BA31" i="139"/>
  <c r="BB31" i="139" s="1"/>
  <c r="AX31" i="139"/>
  <c r="AW31" i="139"/>
  <c r="Q31" i="139"/>
  <c r="AY31" i="139" s="1"/>
  <c r="AZ31" i="139" s="1"/>
  <c r="N31" i="139"/>
  <c r="D31" i="139"/>
  <c r="BB30" i="139"/>
  <c r="BA30" i="139"/>
  <c r="AX30" i="139"/>
  <c r="AW30" i="139"/>
  <c r="N30" i="139"/>
  <c r="Q30" i="139" s="1"/>
  <c r="AY30" i="139" s="1"/>
  <c r="AZ30" i="139" s="1"/>
  <c r="D30" i="139"/>
  <c r="BA29" i="139"/>
  <c r="BB29" i="139" s="1"/>
  <c r="AY29" i="139"/>
  <c r="AZ29" i="139" s="1"/>
  <c r="AX29" i="139"/>
  <c r="AW29" i="139"/>
  <c r="Q29" i="139"/>
  <c r="N29" i="139"/>
  <c r="D29" i="139"/>
  <c r="BA28" i="139"/>
  <c r="BB28" i="139" s="1"/>
  <c r="AX28" i="139"/>
  <c r="AW28" i="139"/>
  <c r="N28" i="139"/>
  <c r="Q28" i="139" s="1"/>
  <c r="AY28" i="139" s="1"/>
  <c r="AZ28" i="139" s="1"/>
  <c r="D28" i="139"/>
  <c r="BA27" i="139"/>
  <c r="BB27" i="139" s="1"/>
  <c r="AX27" i="139"/>
  <c r="AW27" i="139"/>
  <c r="N27" i="139"/>
  <c r="Q27" i="139" s="1"/>
  <c r="AY27" i="139" s="1"/>
  <c r="AZ27" i="139" s="1"/>
  <c r="D27" i="139"/>
  <c r="BB26" i="139"/>
  <c r="BA26" i="139"/>
  <c r="AX26" i="139"/>
  <c r="AW26" i="139"/>
  <c r="Q26" i="139"/>
  <c r="AY26" i="139" s="1"/>
  <c r="AZ26" i="139" s="1"/>
  <c r="N26" i="139"/>
  <c r="D26" i="139"/>
  <c r="BA25" i="139"/>
  <c r="BB25" i="139" s="1"/>
  <c r="AX25" i="139"/>
  <c r="AW25" i="139"/>
  <c r="N25" i="139"/>
  <c r="Q25" i="139" s="1"/>
  <c r="AY25" i="139" s="1"/>
  <c r="AZ25" i="139" s="1"/>
  <c r="D25" i="139"/>
  <c r="BA24" i="139"/>
  <c r="BB24" i="139" s="1"/>
  <c r="AY24" i="139"/>
  <c r="AZ24" i="139" s="1"/>
  <c r="AX24" i="139"/>
  <c r="AW24" i="139"/>
  <c r="Q24" i="139"/>
  <c r="N24" i="139"/>
  <c r="D24" i="139"/>
  <c r="BA23" i="139"/>
  <c r="BB23" i="139" s="1"/>
  <c r="AX23" i="139"/>
  <c r="AW23" i="139"/>
  <c r="N23" i="139"/>
  <c r="Q23" i="139" s="1"/>
  <c r="AY23" i="139" s="1"/>
  <c r="AZ23" i="139" s="1"/>
  <c r="D23" i="139"/>
  <c r="BB22" i="139"/>
  <c r="BA22" i="139"/>
  <c r="AX22" i="139"/>
  <c r="AW22" i="139"/>
  <c r="N22" i="139"/>
  <c r="Q22" i="139" s="1"/>
  <c r="AY22" i="139" s="1"/>
  <c r="AZ22" i="139" s="1"/>
  <c r="D22" i="139"/>
  <c r="BA21" i="139"/>
  <c r="BB21" i="139" s="1"/>
  <c r="AY21" i="139"/>
  <c r="AZ21" i="139" s="1"/>
  <c r="AX21" i="139"/>
  <c r="AW21" i="139"/>
  <c r="Q21" i="139"/>
  <c r="N21" i="139"/>
  <c r="D21" i="139"/>
  <c r="BA20" i="139"/>
  <c r="BB20" i="139" s="1"/>
  <c r="AX20" i="139"/>
  <c r="AW20" i="139"/>
  <c r="Q20" i="139"/>
  <c r="AY20" i="139" s="1"/>
  <c r="AZ20" i="139" s="1"/>
  <c r="N20" i="139"/>
  <c r="D20" i="139"/>
  <c r="BA19" i="139"/>
  <c r="BB19" i="139" s="1"/>
  <c r="AX19" i="139"/>
  <c r="AW19" i="139"/>
  <c r="N19" i="139"/>
  <c r="Q19" i="139" s="1"/>
  <c r="AY19" i="139" s="1"/>
  <c r="AZ19" i="139" s="1"/>
  <c r="D19" i="139"/>
  <c r="BA18" i="139"/>
  <c r="BB18" i="139" s="1"/>
  <c r="AY18" i="139"/>
  <c r="AZ18" i="139" s="1"/>
  <c r="AX18" i="139"/>
  <c r="AW18" i="139"/>
  <c r="Q18" i="139"/>
  <c r="N18" i="139"/>
  <c r="D18" i="139"/>
  <c r="BA17" i="139"/>
  <c r="BB17" i="139" s="1"/>
  <c r="AX17" i="139"/>
  <c r="AW17" i="139"/>
  <c r="Q17" i="139"/>
  <c r="AY17" i="139" s="1"/>
  <c r="AZ17" i="139" s="1"/>
  <c r="N17" i="139"/>
  <c r="D17" i="139"/>
  <c r="BA16" i="139"/>
  <c r="BB16" i="139" s="1"/>
  <c r="AX16" i="139"/>
  <c r="AW16" i="139"/>
  <c r="Q16" i="139"/>
  <c r="AY16" i="139" s="1"/>
  <c r="AZ16" i="139" s="1"/>
  <c r="N16" i="139"/>
  <c r="D16" i="139"/>
  <c r="BA15" i="139"/>
  <c r="BB15" i="139" s="1"/>
  <c r="AX15" i="139"/>
  <c r="AW15" i="139"/>
  <c r="N15" i="139"/>
  <c r="Q15" i="139" s="1"/>
  <c r="AY15" i="139" s="1"/>
  <c r="AZ15" i="139" s="1"/>
  <c r="D15" i="139"/>
  <c r="BA14" i="139"/>
  <c r="BB14" i="139" s="1"/>
  <c r="AX14" i="139"/>
  <c r="AW14" i="139"/>
  <c r="N14" i="139"/>
  <c r="Q14" i="139" s="1"/>
  <c r="AY14" i="139" s="1"/>
  <c r="AZ14" i="139" s="1"/>
  <c r="D14" i="139"/>
  <c r="BA13" i="139"/>
  <c r="BB13" i="139" s="1"/>
  <c r="AX13" i="139"/>
  <c r="AW13" i="139"/>
  <c r="N13" i="139"/>
  <c r="Q13" i="139" s="1"/>
  <c r="AY13" i="139" s="1"/>
  <c r="AZ13" i="139" s="1"/>
  <c r="D13" i="139"/>
  <c r="BA12" i="139"/>
  <c r="BB12" i="139" s="1"/>
  <c r="AX12" i="139"/>
  <c r="AW12" i="139"/>
  <c r="N12" i="139"/>
  <c r="Q12" i="139" s="1"/>
  <c r="AY12" i="139" s="1"/>
  <c r="AZ12" i="139" s="1"/>
  <c r="D12" i="139"/>
  <c r="AH6" i="139"/>
  <c r="AH39" i="139" s="1"/>
  <c r="AH4" i="139"/>
  <c r="AH37" i="139" s="1"/>
  <c r="AV2" i="139"/>
  <c r="AV63" i="139" s="1"/>
  <c r="H2" i="139"/>
  <c r="H35" i="139" s="1"/>
  <c r="B2" i="139"/>
  <c r="B35" i="139" s="1"/>
  <c r="BB64" i="138"/>
  <c r="BA64" i="138"/>
  <c r="AX64" i="138"/>
  <c r="AW64" i="138"/>
  <c r="N64" i="138"/>
  <c r="Q64" i="138" s="1"/>
  <c r="AY64" i="138" s="1"/>
  <c r="AZ64" i="138" s="1"/>
  <c r="D64" i="138"/>
  <c r="BA63" i="138"/>
  <c r="BB63" i="138" s="1"/>
  <c r="AX63" i="138"/>
  <c r="AW63" i="138"/>
  <c r="N63" i="138"/>
  <c r="Q63" i="138" s="1"/>
  <c r="AY63" i="138" s="1"/>
  <c r="AZ63" i="138" s="1"/>
  <c r="D63" i="138"/>
  <c r="BA62" i="138"/>
  <c r="BB62" i="138" s="1"/>
  <c r="AX62" i="138"/>
  <c r="AW62" i="138"/>
  <c r="N62" i="138"/>
  <c r="Q62" i="138" s="1"/>
  <c r="AY62" i="138" s="1"/>
  <c r="AZ62" i="138" s="1"/>
  <c r="D62" i="138"/>
  <c r="BA61" i="138"/>
  <c r="BB61" i="138" s="1"/>
  <c r="AX61" i="138"/>
  <c r="AW61" i="138"/>
  <c r="Q61" i="138"/>
  <c r="AY61" i="138" s="1"/>
  <c r="AZ61" i="138" s="1"/>
  <c r="N61" i="138"/>
  <c r="D61" i="138"/>
  <c r="BB60" i="138"/>
  <c r="BA60" i="138"/>
  <c r="AX60" i="138"/>
  <c r="AW60" i="138"/>
  <c r="Q60" i="138"/>
  <c r="AY60" i="138" s="1"/>
  <c r="AZ60" i="138" s="1"/>
  <c r="N60" i="138"/>
  <c r="D60" i="138"/>
  <c r="BA59" i="138"/>
  <c r="BB59" i="138" s="1"/>
  <c r="AX59" i="138"/>
  <c r="AW59" i="138"/>
  <c r="Q59" i="138"/>
  <c r="AY59" i="138" s="1"/>
  <c r="AZ59" i="138" s="1"/>
  <c r="N59" i="138"/>
  <c r="D59" i="138"/>
  <c r="BA58" i="138"/>
  <c r="BB58" i="138" s="1"/>
  <c r="AX58" i="138"/>
  <c r="AW58" i="138"/>
  <c r="Q58" i="138"/>
  <c r="AY58" i="138" s="1"/>
  <c r="AZ58" i="138" s="1"/>
  <c r="N58" i="138"/>
  <c r="D58" i="138"/>
  <c r="BA57" i="138"/>
  <c r="BB57" i="138" s="1"/>
  <c r="AX57" i="138"/>
  <c r="AW57" i="138"/>
  <c r="N57" i="138"/>
  <c r="Q57" i="138" s="1"/>
  <c r="AY57" i="138" s="1"/>
  <c r="AZ57" i="138" s="1"/>
  <c r="D57" i="138"/>
  <c r="BA56" i="138"/>
  <c r="BB56" i="138" s="1"/>
  <c r="AX56" i="138"/>
  <c r="AW56" i="138"/>
  <c r="Q56" i="138"/>
  <c r="AY56" i="138" s="1"/>
  <c r="AZ56" i="138" s="1"/>
  <c r="N56" i="138"/>
  <c r="D56" i="138"/>
  <c r="BA55" i="138"/>
  <c r="BB55" i="138" s="1"/>
  <c r="AX55" i="138"/>
  <c r="AW55" i="138"/>
  <c r="Q55" i="138"/>
  <c r="AY55" i="138" s="1"/>
  <c r="AZ55" i="138" s="1"/>
  <c r="N55" i="138"/>
  <c r="D55" i="138"/>
  <c r="BA54" i="138"/>
  <c r="BB54" i="138" s="1"/>
  <c r="AX54" i="138"/>
  <c r="AW54" i="138"/>
  <c r="Q54" i="138"/>
  <c r="AY54" i="138" s="1"/>
  <c r="AZ54" i="138" s="1"/>
  <c r="N54" i="138"/>
  <c r="D54" i="138"/>
  <c r="BA53" i="138"/>
  <c r="BB53" i="138" s="1"/>
  <c r="AX53" i="138"/>
  <c r="AW53" i="138"/>
  <c r="N53" i="138"/>
  <c r="Q53" i="138" s="1"/>
  <c r="AY53" i="138" s="1"/>
  <c r="AZ53" i="138" s="1"/>
  <c r="D53" i="138"/>
  <c r="BA52" i="138"/>
  <c r="BB52" i="138" s="1"/>
  <c r="AX52" i="138"/>
  <c r="AW52" i="138"/>
  <c r="Q52" i="138"/>
  <c r="AY52" i="138" s="1"/>
  <c r="AZ52" i="138" s="1"/>
  <c r="N52" i="138"/>
  <c r="D52" i="138"/>
  <c r="BA51" i="138"/>
  <c r="BB51" i="138" s="1"/>
  <c r="AX51" i="138"/>
  <c r="AW51" i="138"/>
  <c r="Q51" i="138"/>
  <c r="AY51" i="138" s="1"/>
  <c r="AZ51" i="138" s="1"/>
  <c r="N51" i="138"/>
  <c r="D51" i="138"/>
  <c r="BA50" i="138"/>
  <c r="BB50" i="138" s="1"/>
  <c r="AX50" i="138"/>
  <c r="AW50" i="138"/>
  <c r="Q50" i="138"/>
  <c r="AY50" i="138" s="1"/>
  <c r="AZ50" i="138" s="1"/>
  <c r="N50" i="138"/>
  <c r="D50" i="138"/>
  <c r="BA49" i="138"/>
  <c r="BB49" i="138" s="1"/>
  <c r="AX49" i="138"/>
  <c r="AW49" i="138"/>
  <c r="N49" i="138"/>
  <c r="Q49" i="138" s="1"/>
  <c r="AY49" i="138" s="1"/>
  <c r="AZ49" i="138" s="1"/>
  <c r="D49" i="138"/>
  <c r="BA48" i="138"/>
  <c r="BB48" i="138" s="1"/>
  <c r="AX48" i="138"/>
  <c r="AW48" i="138"/>
  <c r="Q48" i="138"/>
  <c r="AY48" i="138" s="1"/>
  <c r="AZ48" i="138" s="1"/>
  <c r="N48" i="138"/>
  <c r="D48" i="138"/>
  <c r="BA47" i="138"/>
  <c r="BB47" i="138" s="1"/>
  <c r="AX47" i="138"/>
  <c r="AW47" i="138"/>
  <c r="N47" i="138"/>
  <c r="Q47" i="138" s="1"/>
  <c r="AY47" i="138" s="1"/>
  <c r="AZ47" i="138" s="1"/>
  <c r="D47" i="138"/>
  <c r="BB46" i="138"/>
  <c r="BA46" i="138"/>
  <c r="AX46" i="138"/>
  <c r="AW46" i="138"/>
  <c r="N46" i="138"/>
  <c r="Q46" i="138" s="1"/>
  <c r="AY46" i="138" s="1"/>
  <c r="AZ46" i="138" s="1"/>
  <c r="D46" i="138"/>
  <c r="BA45" i="138"/>
  <c r="BB45" i="138" s="1"/>
  <c r="AX45" i="138"/>
  <c r="AW45" i="138"/>
  <c r="N45" i="138"/>
  <c r="Q45" i="138" s="1"/>
  <c r="AY45" i="138" s="1"/>
  <c r="AZ45" i="138" s="1"/>
  <c r="D45" i="138"/>
  <c r="BB31" i="138"/>
  <c r="BA31" i="138"/>
  <c r="AX31" i="138"/>
  <c r="AW31" i="138"/>
  <c r="N31" i="138"/>
  <c r="Q31" i="138" s="1"/>
  <c r="AY31" i="138" s="1"/>
  <c r="AZ31" i="138" s="1"/>
  <c r="D31" i="138"/>
  <c r="BA30" i="138"/>
  <c r="BB30" i="138" s="1"/>
  <c r="AX30" i="138"/>
  <c r="AW30" i="138"/>
  <c r="N30" i="138"/>
  <c r="Q30" i="138" s="1"/>
  <c r="AY30" i="138" s="1"/>
  <c r="AZ30" i="138" s="1"/>
  <c r="D30" i="138"/>
  <c r="BB29" i="138"/>
  <c r="BA29" i="138"/>
  <c r="AX29" i="138"/>
  <c r="AW29" i="138"/>
  <c r="N29" i="138"/>
  <c r="Q29" i="138" s="1"/>
  <c r="AY29" i="138" s="1"/>
  <c r="AZ29" i="138" s="1"/>
  <c r="D29" i="138"/>
  <c r="BB28" i="138"/>
  <c r="BA28" i="138"/>
  <c r="AX28" i="138"/>
  <c r="AW28" i="138"/>
  <c r="N28" i="138"/>
  <c r="Q28" i="138" s="1"/>
  <c r="AY28" i="138" s="1"/>
  <c r="AZ28" i="138" s="1"/>
  <c r="D28" i="138"/>
  <c r="BB27" i="138"/>
  <c r="BA27" i="138"/>
  <c r="AX27" i="138"/>
  <c r="AW27" i="138"/>
  <c r="N27" i="138"/>
  <c r="Q27" i="138" s="1"/>
  <c r="AY27" i="138" s="1"/>
  <c r="AZ27" i="138" s="1"/>
  <c r="D27" i="138"/>
  <c r="BA26" i="138"/>
  <c r="BB26" i="138" s="1"/>
  <c r="AX26" i="138"/>
  <c r="AW26" i="138"/>
  <c r="Q26" i="138"/>
  <c r="AY26" i="138" s="1"/>
  <c r="AZ26" i="138" s="1"/>
  <c r="N26" i="138"/>
  <c r="D26" i="138"/>
  <c r="BA25" i="138"/>
  <c r="BB25" i="138" s="1"/>
  <c r="AX25" i="138"/>
  <c r="AW25" i="138"/>
  <c r="N25" i="138"/>
  <c r="Q25" i="138" s="1"/>
  <c r="AY25" i="138" s="1"/>
  <c r="AZ25" i="138" s="1"/>
  <c r="D25" i="138"/>
  <c r="BA24" i="138"/>
  <c r="BB24" i="138" s="1"/>
  <c r="AX24" i="138"/>
  <c r="AW24" i="138"/>
  <c r="Q24" i="138"/>
  <c r="AY24" i="138" s="1"/>
  <c r="AZ24" i="138" s="1"/>
  <c r="N24" i="138"/>
  <c r="D24" i="138"/>
  <c r="BB23" i="138"/>
  <c r="BA23" i="138"/>
  <c r="AX23" i="138"/>
  <c r="AW23" i="138"/>
  <c r="N23" i="138"/>
  <c r="Q23" i="138" s="1"/>
  <c r="AY23" i="138" s="1"/>
  <c r="AZ23" i="138" s="1"/>
  <c r="D23" i="138"/>
  <c r="BA22" i="138"/>
  <c r="BB22" i="138" s="1"/>
  <c r="AX22" i="138"/>
  <c r="AW22" i="138"/>
  <c r="Q22" i="138"/>
  <c r="AY22" i="138" s="1"/>
  <c r="AZ22" i="138" s="1"/>
  <c r="N22" i="138"/>
  <c r="D22" i="138"/>
  <c r="BA21" i="138"/>
  <c r="BB21" i="138" s="1"/>
  <c r="AX21" i="138"/>
  <c r="AW21" i="138"/>
  <c r="N21" i="138"/>
  <c r="Q21" i="138" s="1"/>
  <c r="AY21" i="138" s="1"/>
  <c r="AZ21" i="138" s="1"/>
  <c r="D21" i="138"/>
  <c r="BA20" i="138"/>
  <c r="BB20" i="138" s="1"/>
  <c r="AX20" i="138"/>
  <c r="AW20" i="138"/>
  <c r="N20" i="138"/>
  <c r="Q20" i="138" s="1"/>
  <c r="AY20" i="138" s="1"/>
  <c r="AZ20" i="138" s="1"/>
  <c r="D20" i="138"/>
  <c r="BA19" i="138"/>
  <c r="BB19" i="138" s="1"/>
  <c r="AX19" i="138"/>
  <c r="AW19" i="138"/>
  <c r="N19" i="138"/>
  <c r="Q19" i="138" s="1"/>
  <c r="AY19" i="138" s="1"/>
  <c r="AZ19" i="138" s="1"/>
  <c r="D19" i="138"/>
  <c r="BA18" i="138"/>
  <c r="BB18" i="138" s="1"/>
  <c r="AX18" i="138"/>
  <c r="AW18" i="138"/>
  <c r="Q18" i="138"/>
  <c r="AY18" i="138" s="1"/>
  <c r="AZ18" i="138" s="1"/>
  <c r="N18" i="138"/>
  <c r="D18" i="138"/>
  <c r="BB17" i="138"/>
  <c r="BA17" i="138"/>
  <c r="AX17" i="138"/>
  <c r="AW17" i="138"/>
  <c r="Q17" i="138"/>
  <c r="AY17" i="138" s="1"/>
  <c r="AZ17" i="138" s="1"/>
  <c r="N17" i="138"/>
  <c r="D17" i="138"/>
  <c r="BA16" i="138"/>
  <c r="BB16" i="138" s="1"/>
  <c r="AX16" i="138"/>
  <c r="AW16" i="138"/>
  <c r="Q16" i="138"/>
  <c r="AY16" i="138" s="1"/>
  <c r="AZ16" i="138" s="1"/>
  <c r="N16" i="138"/>
  <c r="D16" i="138"/>
  <c r="BB15" i="138"/>
  <c r="BA15" i="138"/>
  <c r="AX15" i="138"/>
  <c r="AW15" i="138"/>
  <c r="N15" i="138"/>
  <c r="Q15" i="138" s="1"/>
  <c r="AY15" i="138" s="1"/>
  <c r="AZ15" i="138" s="1"/>
  <c r="D15" i="138"/>
  <c r="BA14" i="138"/>
  <c r="BB14" i="138" s="1"/>
  <c r="AX14" i="138"/>
  <c r="AW14" i="138"/>
  <c r="Q14" i="138"/>
  <c r="AY14" i="138" s="1"/>
  <c r="AZ14" i="138" s="1"/>
  <c r="N14" i="138"/>
  <c r="D14" i="138"/>
  <c r="BA13" i="138"/>
  <c r="BB13" i="138" s="1"/>
  <c r="AX13" i="138"/>
  <c r="AW13" i="138"/>
  <c r="N13" i="138"/>
  <c r="Q13" i="138" s="1"/>
  <c r="AY13" i="138" s="1"/>
  <c r="AZ13" i="138" s="1"/>
  <c r="D13" i="138"/>
  <c r="BA12" i="138"/>
  <c r="BB12" i="138" s="1"/>
  <c r="AX12" i="138"/>
  <c r="AW12" i="138"/>
  <c r="Q12" i="138"/>
  <c r="AY12" i="138" s="1"/>
  <c r="AZ12" i="138" s="1"/>
  <c r="N12" i="138"/>
  <c r="D12" i="138"/>
  <c r="AH6" i="138"/>
  <c r="AH39" i="138" s="1"/>
  <c r="AH4" i="138"/>
  <c r="AH37" i="138" s="1"/>
  <c r="AV2" i="138"/>
  <c r="AV63" i="138" s="1"/>
  <c r="H2" i="138"/>
  <c r="H35" i="138" s="1"/>
  <c r="B2" i="138"/>
  <c r="B35" i="138" s="1"/>
  <c r="BA64" i="137"/>
  <c r="BB64" i="137" s="1"/>
  <c r="AX64" i="137"/>
  <c r="AW64" i="137"/>
  <c r="N64" i="137"/>
  <c r="Q64" i="137" s="1"/>
  <c r="AY64" i="137" s="1"/>
  <c r="AZ64" i="137" s="1"/>
  <c r="D64" i="137"/>
  <c r="BA63" i="137"/>
  <c r="BB63" i="137" s="1"/>
  <c r="AX63" i="137"/>
  <c r="AW63" i="137"/>
  <c r="N63" i="137"/>
  <c r="Q63" i="137" s="1"/>
  <c r="AY63" i="137" s="1"/>
  <c r="AZ63" i="137" s="1"/>
  <c r="D63" i="137"/>
  <c r="BA62" i="137"/>
  <c r="BB62" i="137" s="1"/>
  <c r="AX62" i="137"/>
  <c r="AW62" i="137"/>
  <c r="N62" i="137"/>
  <c r="Q62" i="137" s="1"/>
  <c r="AY62" i="137" s="1"/>
  <c r="AZ62" i="137" s="1"/>
  <c r="D62" i="137"/>
  <c r="BB61" i="137"/>
  <c r="BA61" i="137"/>
  <c r="AX61" i="137"/>
  <c r="AW61" i="137"/>
  <c r="N61" i="137"/>
  <c r="Q61" i="137" s="1"/>
  <c r="AY61" i="137" s="1"/>
  <c r="AZ61" i="137" s="1"/>
  <c r="D61" i="137"/>
  <c r="BA60" i="137"/>
  <c r="BB60" i="137" s="1"/>
  <c r="AX60" i="137"/>
  <c r="AW60" i="137"/>
  <c r="N60" i="137"/>
  <c r="Q60" i="137" s="1"/>
  <c r="AY60" i="137" s="1"/>
  <c r="AZ60" i="137" s="1"/>
  <c r="D60" i="137"/>
  <c r="BB59" i="137"/>
  <c r="BA59" i="137"/>
  <c r="AX59" i="137"/>
  <c r="AW59" i="137"/>
  <c r="N59" i="137"/>
  <c r="Q59" i="137" s="1"/>
  <c r="AY59" i="137" s="1"/>
  <c r="AZ59" i="137" s="1"/>
  <c r="D59" i="137"/>
  <c r="BA58" i="137"/>
  <c r="BB58" i="137" s="1"/>
  <c r="AX58" i="137"/>
  <c r="AW58" i="137"/>
  <c r="N58" i="137"/>
  <c r="Q58" i="137" s="1"/>
  <c r="AY58" i="137" s="1"/>
  <c r="AZ58" i="137" s="1"/>
  <c r="D58" i="137"/>
  <c r="BB57" i="137"/>
  <c r="BA57" i="137"/>
  <c r="AX57" i="137"/>
  <c r="AW57" i="137"/>
  <c r="N57" i="137"/>
  <c r="Q57" i="137" s="1"/>
  <c r="AY57" i="137" s="1"/>
  <c r="AZ57" i="137" s="1"/>
  <c r="D57" i="137"/>
  <c r="BA56" i="137"/>
  <c r="BB56" i="137" s="1"/>
  <c r="AX56" i="137"/>
  <c r="AW56" i="137"/>
  <c r="N56" i="137"/>
  <c r="Q56" i="137" s="1"/>
  <c r="AY56" i="137" s="1"/>
  <c r="AZ56" i="137" s="1"/>
  <c r="D56" i="137"/>
  <c r="BA55" i="137"/>
  <c r="BB55" i="137" s="1"/>
  <c r="AX55" i="137"/>
  <c r="AW55" i="137"/>
  <c r="Q55" i="137"/>
  <c r="AY55" i="137" s="1"/>
  <c r="AZ55" i="137" s="1"/>
  <c r="N55" i="137"/>
  <c r="D55" i="137"/>
  <c r="BB54" i="137"/>
  <c r="BA54" i="137"/>
  <c r="AX54" i="137"/>
  <c r="AW54" i="137"/>
  <c r="N54" i="137"/>
  <c r="Q54" i="137" s="1"/>
  <c r="AY54" i="137" s="1"/>
  <c r="AZ54" i="137" s="1"/>
  <c r="D54" i="137"/>
  <c r="BB53" i="137"/>
  <c r="BA53" i="137"/>
  <c r="AX53" i="137"/>
  <c r="AW53" i="137"/>
  <c r="Q53" i="137"/>
  <c r="AY53" i="137" s="1"/>
  <c r="AZ53" i="137" s="1"/>
  <c r="N53" i="137"/>
  <c r="D53" i="137"/>
  <c r="BA52" i="137"/>
  <c r="BB52" i="137" s="1"/>
  <c r="AX52" i="137"/>
  <c r="AW52" i="137"/>
  <c r="N52" i="137"/>
  <c r="Q52" i="137" s="1"/>
  <c r="AY52" i="137" s="1"/>
  <c r="AZ52" i="137" s="1"/>
  <c r="D52" i="137"/>
  <c r="BB51" i="137"/>
  <c r="BA51" i="137"/>
  <c r="AX51" i="137"/>
  <c r="AW51" i="137"/>
  <c r="N51" i="137"/>
  <c r="Q51" i="137" s="1"/>
  <c r="AY51" i="137" s="1"/>
  <c r="AZ51" i="137" s="1"/>
  <c r="D51" i="137"/>
  <c r="BA50" i="137"/>
  <c r="BB50" i="137" s="1"/>
  <c r="AX50" i="137"/>
  <c r="AW50" i="137"/>
  <c r="N50" i="137"/>
  <c r="Q50" i="137" s="1"/>
  <c r="AY50" i="137" s="1"/>
  <c r="AZ50" i="137" s="1"/>
  <c r="D50" i="137"/>
  <c r="BB49" i="137"/>
  <c r="BA49" i="137"/>
  <c r="AX49" i="137"/>
  <c r="AW49" i="137"/>
  <c r="N49" i="137"/>
  <c r="Q49" i="137" s="1"/>
  <c r="AY49" i="137" s="1"/>
  <c r="AZ49" i="137" s="1"/>
  <c r="D49" i="137"/>
  <c r="BA48" i="137"/>
  <c r="BB48" i="137" s="1"/>
  <c r="AX48" i="137"/>
  <c r="AW48" i="137"/>
  <c r="N48" i="137"/>
  <c r="Q48" i="137" s="1"/>
  <c r="AY48" i="137" s="1"/>
  <c r="AZ48" i="137" s="1"/>
  <c r="D48" i="137"/>
  <c r="BB47" i="137"/>
  <c r="BA47" i="137"/>
  <c r="AX47" i="137"/>
  <c r="AW47" i="137"/>
  <c r="N47" i="137"/>
  <c r="Q47" i="137" s="1"/>
  <c r="AY47" i="137" s="1"/>
  <c r="AZ47" i="137" s="1"/>
  <c r="D47" i="137"/>
  <c r="BA46" i="137"/>
  <c r="BB46" i="137" s="1"/>
  <c r="AX46" i="137"/>
  <c r="AW46" i="137"/>
  <c r="N46" i="137"/>
  <c r="Q46" i="137" s="1"/>
  <c r="AY46" i="137" s="1"/>
  <c r="AZ46" i="137" s="1"/>
  <c r="D46" i="137"/>
  <c r="BB45" i="137"/>
  <c r="BA45" i="137"/>
  <c r="AX45" i="137"/>
  <c r="AW45" i="137"/>
  <c r="N45" i="137"/>
  <c r="Q45" i="137" s="1"/>
  <c r="AY45" i="137" s="1"/>
  <c r="AZ45" i="137" s="1"/>
  <c r="D45" i="137"/>
  <c r="BA31" i="137"/>
  <c r="BB31" i="137" s="1"/>
  <c r="AX31" i="137"/>
  <c r="AW31" i="137"/>
  <c r="N31" i="137"/>
  <c r="Q31" i="137" s="1"/>
  <c r="AY31" i="137" s="1"/>
  <c r="AZ31" i="137" s="1"/>
  <c r="D31" i="137"/>
  <c r="BA30" i="137"/>
  <c r="BB30" i="137" s="1"/>
  <c r="AY30" i="137"/>
  <c r="AZ30" i="137" s="1"/>
  <c r="AX30" i="137"/>
  <c r="AW30" i="137"/>
  <c r="Q30" i="137"/>
  <c r="N30" i="137"/>
  <c r="D30" i="137"/>
  <c r="BA29" i="137"/>
  <c r="BB29" i="137" s="1"/>
  <c r="AX29" i="137"/>
  <c r="AW29" i="137"/>
  <c r="N29" i="137"/>
  <c r="Q29" i="137" s="1"/>
  <c r="AY29" i="137" s="1"/>
  <c r="AZ29" i="137" s="1"/>
  <c r="D29" i="137"/>
  <c r="BA28" i="137"/>
  <c r="BB28" i="137" s="1"/>
  <c r="AY28" i="137"/>
  <c r="AZ28" i="137" s="1"/>
  <c r="AX28" i="137"/>
  <c r="AW28" i="137"/>
  <c r="Q28" i="137"/>
  <c r="N28" i="137"/>
  <c r="D28" i="137"/>
  <c r="BA27" i="137"/>
  <c r="BB27" i="137" s="1"/>
  <c r="AX27" i="137"/>
  <c r="AW27" i="137"/>
  <c r="N27" i="137"/>
  <c r="Q27" i="137" s="1"/>
  <c r="AY27" i="137" s="1"/>
  <c r="AZ27" i="137" s="1"/>
  <c r="D27" i="137"/>
  <c r="BA26" i="137"/>
  <c r="BB26" i="137" s="1"/>
  <c r="AY26" i="137"/>
  <c r="AZ26" i="137" s="1"/>
  <c r="AX26" i="137"/>
  <c r="AW26" i="137"/>
  <c r="Q26" i="137"/>
  <c r="N26" i="137"/>
  <c r="D26" i="137"/>
  <c r="BA25" i="137"/>
  <c r="BB25" i="137" s="1"/>
  <c r="AX25" i="137"/>
  <c r="AW25" i="137"/>
  <c r="N25" i="137"/>
  <c r="Q25" i="137" s="1"/>
  <c r="AY25" i="137" s="1"/>
  <c r="AZ25" i="137" s="1"/>
  <c r="D25" i="137"/>
  <c r="BA24" i="137"/>
  <c r="BB24" i="137" s="1"/>
  <c r="AY24" i="137"/>
  <c r="AZ24" i="137" s="1"/>
  <c r="AX24" i="137"/>
  <c r="AW24" i="137"/>
  <c r="Q24" i="137"/>
  <c r="N24" i="137"/>
  <c r="D24" i="137"/>
  <c r="BA23" i="137"/>
  <c r="BB23" i="137" s="1"/>
  <c r="AX23" i="137"/>
  <c r="AW23" i="137"/>
  <c r="N23" i="137"/>
  <c r="Q23" i="137" s="1"/>
  <c r="AY23" i="137" s="1"/>
  <c r="AZ23" i="137" s="1"/>
  <c r="D23" i="137"/>
  <c r="BA22" i="137"/>
  <c r="BB22" i="137" s="1"/>
  <c r="AY22" i="137"/>
  <c r="AZ22" i="137" s="1"/>
  <c r="AX22" i="137"/>
  <c r="AW22" i="137"/>
  <c r="Q22" i="137"/>
  <c r="N22" i="137"/>
  <c r="D22" i="137"/>
  <c r="BA21" i="137"/>
  <c r="BB21" i="137" s="1"/>
  <c r="AX21" i="137"/>
  <c r="AW21" i="137"/>
  <c r="N21" i="137"/>
  <c r="Q21" i="137" s="1"/>
  <c r="AY21" i="137" s="1"/>
  <c r="AZ21" i="137" s="1"/>
  <c r="D21" i="137"/>
  <c r="BA20" i="137"/>
  <c r="BB20" i="137" s="1"/>
  <c r="AY20" i="137"/>
  <c r="AZ20" i="137" s="1"/>
  <c r="AX20" i="137"/>
  <c r="AW20" i="137"/>
  <c r="Q20" i="137"/>
  <c r="N20" i="137"/>
  <c r="D20" i="137"/>
  <c r="BA19" i="137"/>
  <c r="BB19" i="137" s="1"/>
  <c r="AX19" i="137"/>
  <c r="AW19" i="137"/>
  <c r="N19" i="137"/>
  <c r="Q19" i="137" s="1"/>
  <c r="AY19" i="137" s="1"/>
  <c r="AZ19" i="137" s="1"/>
  <c r="D19" i="137"/>
  <c r="BA18" i="137"/>
  <c r="BB18" i="137" s="1"/>
  <c r="AX18" i="137"/>
  <c r="AW18" i="137"/>
  <c r="N18" i="137"/>
  <c r="Q18" i="137" s="1"/>
  <c r="AY18" i="137" s="1"/>
  <c r="AZ18" i="137" s="1"/>
  <c r="D18" i="137"/>
  <c r="BA17" i="137"/>
  <c r="BB17" i="137" s="1"/>
  <c r="AX17" i="137"/>
  <c r="AW17" i="137"/>
  <c r="Q17" i="137"/>
  <c r="AY17" i="137" s="1"/>
  <c r="AZ17" i="137" s="1"/>
  <c r="N17" i="137"/>
  <c r="D17" i="137"/>
  <c r="BA16" i="137"/>
  <c r="BB16" i="137" s="1"/>
  <c r="AX16" i="137"/>
  <c r="AW16" i="137"/>
  <c r="N16" i="137"/>
  <c r="Q16" i="137" s="1"/>
  <c r="AY16" i="137" s="1"/>
  <c r="AZ16" i="137" s="1"/>
  <c r="D16" i="137"/>
  <c r="BA15" i="137"/>
  <c r="BB15" i="137" s="1"/>
  <c r="AX15" i="137"/>
  <c r="AW15" i="137"/>
  <c r="N15" i="137"/>
  <c r="Q15" i="137" s="1"/>
  <c r="AY15" i="137" s="1"/>
  <c r="AZ15" i="137" s="1"/>
  <c r="D15" i="137"/>
  <c r="BA14" i="137"/>
  <c r="BB14" i="137" s="1"/>
  <c r="AX14" i="137"/>
  <c r="AW14" i="137"/>
  <c r="Q14" i="137"/>
  <c r="AY14" i="137" s="1"/>
  <c r="AZ14" i="137" s="1"/>
  <c r="N14" i="137"/>
  <c r="D14" i="137"/>
  <c r="BA13" i="137"/>
  <c r="BB13" i="137" s="1"/>
  <c r="AX13" i="137"/>
  <c r="AW13" i="137"/>
  <c r="N13" i="137"/>
  <c r="Q13" i="137" s="1"/>
  <c r="AY13" i="137" s="1"/>
  <c r="AZ13" i="137" s="1"/>
  <c r="D13" i="137"/>
  <c r="BA12" i="137"/>
  <c r="BB12" i="137" s="1"/>
  <c r="AX12" i="137"/>
  <c r="AW12" i="137"/>
  <c r="Q12" i="137"/>
  <c r="AY12" i="137" s="1"/>
  <c r="AZ12" i="137" s="1"/>
  <c r="N12" i="137"/>
  <c r="D12" i="137"/>
  <c r="AH6" i="137"/>
  <c r="AH39" i="137" s="1"/>
  <c r="AH4" i="137"/>
  <c r="AH37" i="137" s="1"/>
  <c r="AV2" i="137"/>
  <c r="AV63" i="137" s="1"/>
  <c r="H2" i="137"/>
  <c r="H35" i="137" s="1"/>
  <c r="B2" i="137"/>
  <c r="B35" i="137" s="1"/>
  <c r="BA64" i="136"/>
  <c r="BB64" i="136" s="1"/>
  <c r="AX64" i="136"/>
  <c r="AW64" i="136"/>
  <c r="Q64" i="136"/>
  <c r="AY64" i="136" s="1"/>
  <c r="AZ64" i="136" s="1"/>
  <c r="N64" i="136"/>
  <c r="D64" i="136"/>
  <c r="BA63" i="136"/>
  <c r="BB63" i="136" s="1"/>
  <c r="AX63" i="136"/>
  <c r="AW63" i="136"/>
  <c r="N63" i="136"/>
  <c r="Q63" i="136" s="1"/>
  <c r="AY63" i="136" s="1"/>
  <c r="AZ63" i="136" s="1"/>
  <c r="D63" i="136"/>
  <c r="BA62" i="136"/>
  <c r="BB62" i="136" s="1"/>
  <c r="AX62" i="136"/>
  <c r="AW62" i="136"/>
  <c r="Q62" i="136"/>
  <c r="AY62" i="136" s="1"/>
  <c r="AZ62" i="136" s="1"/>
  <c r="N62" i="136"/>
  <c r="D62" i="136"/>
  <c r="BA61" i="136"/>
  <c r="BB61" i="136" s="1"/>
  <c r="AX61" i="136"/>
  <c r="AW61" i="136"/>
  <c r="N61" i="136"/>
  <c r="Q61" i="136" s="1"/>
  <c r="AY61" i="136" s="1"/>
  <c r="AZ61" i="136" s="1"/>
  <c r="D61" i="136"/>
  <c r="BA60" i="136"/>
  <c r="BB60" i="136" s="1"/>
  <c r="AX60" i="136"/>
  <c r="AW60" i="136"/>
  <c r="Q60" i="136"/>
  <c r="AY60" i="136" s="1"/>
  <c r="AZ60" i="136" s="1"/>
  <c r="N60" i="136"/>
  <c r="D60" i="136"/>
  <c r="BA59" i="136"/>
  <c r="BB59" i="136" s="1"/>
  <c r="AX59" i="136"/>
  <c r="AW59" i="136"/>
  <c r="N59" i="136"/>
  <c r="Q59" i="136" s="1"/>
  <c r="AY59" i="136" s="1"/>
  <c r="AZ59" i="136" s="1"/>
  <c r="D59" i="136"/>
  <c r="BA58" i="136"/>
  <c r="BB58" i="136" s="1"/>
  <c r="AX58" i="136"/>
  <c r="AW58" i="136"/>
  <c r="Q58" i="136"/>
  <c r="AY58" i="136" s="1"/>
  <c r="AZ58" i="136" s="1"/>
  <c r="N58" i="136"/>
  <c r="D58" i="136"/>
  <c r="BA57" i="136"/>
  <c r="BB57" i="136" s="1"/>
  <c r="AX57" i="136"/>
  <c r="AW57" i="136"/>
  <c r="N57" i="136"/>
  <c r="Q57" i="136" s="1"/>
  <c r="AY57" i="136" s="1"/>
  <c r="AZ57" i="136" s="1"/>
  <c r="D57" i="136"/>
  <c r="BA56" i="136"/>
  <c r="BB56" i="136" s="1"/>
  <c r="AX56" i="136"/>
  <c r="AW56" i="136"/>
  <c r="Q56" i="136"/>
  <c r="AY56" i="136" s="1"/>
  <c r="AZ56" i="136" s="1"/>
  <c r="N56" i="136"/>
  <c r="D56" i="136"/>
  <c r="BA55" i="136"/>
  <c r="BB55" i="136" s="1"/>
  <c r="AX55" i="136"/>
  <c r="AW55" i="136"/>
  <c r="N55" i="136"/>
  <c r="Q55" i="136" s="1"/>
  <c r="AY55" i="136" s="1"/>
  <c r="AZ55" i="136" s="1"/>
  <c r="D55" i="136"/>
  <c r="BA54" i="136"/>
  <c r="BB54" i="136" s="1"/>
  <c r="AX54" i="136"/>
  <c r="AW54" i="136"/>
  <c r="Q54" i="136"/>
  <c r="AY54" i="136" s="1"/>
  <c r="AZ54" i="136" s="1"/>
  <c r="N54" i="136"/>
  <c r="D54" i="136"/>
  <c r="BA53" i="136"/>
  <c r="BB53" i="136" s="1"/>
  <c r="AX53" i="136"/>
  <c r="AW53" i="136"/>
  <c r="N53" i="136"/>
  <c r="Q53" i="136" s="1"/>
  <c r="AY53" i="136" s="1"/>
  <c r="AZ53" i="136" s="1"/>
  <c r="D53" i="136"/>
  <c r="BA52" i="136"/>
  <c r="BB52" i="136" s="1"/>
  <c r="AX52" i="136"/>
  <c r="AW52" i="136"/>
  <c r="Q52" i="136"/>
  <c r="AY52" i="136" s="1"/>
  <c r="AZ52" i="136" s="1"/>
  <c r="N52" i="136"/>
  <c r="D52" i="136"/>
  <c r="BA51" i="136"/>
  <c r="BB51" i="136" s="1"/>
  <c r="AX51" i="136"/>
  <c r="AW51" i="136"/>
  <c r="N51" i="136"/>
  <c r="Q51" i="136" s="1"/>
  <c r="AY51" i="136" s="1"/>
  <c r="AZ51" i="136" s="1"/>
  <c r="D51" i="136"/>
  <c r="BA50" i="136"/>
  <c r="BB50" i="136" s="1"/>
  <c r="AX50" i="136"/>
  <c r="AW50" i="136"/>
  <c r="Q50" i="136"/>
  <c r="AY50" i="136" s="1"/>
  <c r="AZ50" i="136" s="1"/>
  <c r="N50" i="136"/>
  <c r="D50" i="136"/>
  <c r="BA49" i="136"/>
  <c r="BB49" i="136" s="1"/>
  <c r="AX49" i="136"/>
  <c r="AW49" i="136"/>
  <c r="N49" i="136"/>
  <c r="Q49" i="136" s="1"/>
  <c r="AY49" i="136" s="1"/>
  <c r="AZ49" i="136" s="1"/>
  <c r="D49" i="136"/>
  <c r="BA48" i="136"/>
  <c r="BB48" i="136" s="1"/>
  <c r="AX48" i="136"/>
  <c r="AW48" i="136"/>
  <c r="Q48" i="136"/>
  <c r="AY48" i="136" s="1"/>
  <c r="AZ48" i="136" s="1"/>
  <c r="N48" i="136"/>
  <c r="D48" i="136"/>
  <c r="BA47" i="136"/>
  <c r="BB47" i="136" s="1"/>
  <c r="AX47" i="136"/>
  <c r="AW47" i="136"/>
  <c r="N47" i="136"/>
  <c r="Q47" i="136" s="1"/>
  <c r="AY47" i="136" s="1"/>
  <c r="AZ47" i="136" s="1"/>
  <c r="D47" i="136"/>
  <c r="BA46" i="136"/>
  <c r="BB46" i="136" s="1"/>
  <c r="AX46" i="136"/>
  <c r="AW46" i="136"/>
  <c r="Q46" i="136"/>
  <c r="AY46" i="136" s="1"/>
  <c r="AZ46" i="136" s="1"/>
  <c r="N46" i="136"/>
  <c r="D46" i="136"/>
  <c r="BA45" i="136"/>
  <c r="BB45" i="136" s="1"/>
  <c r="AX45" i="136"/>
  <c r="AW45" i="136"/>
  <c r="N45" i="136"/>
  <c r="Q45" i="136" s="1"/>
  <c r="AY45" i="136" s="1"/>
  <c r="AZ45" i="136" s="1"/>
  <c r="D45" i="136"/>
  <c r="BA31" i="136"/>
  <c r="BB31" i="136" s="1"/>
  <c r="AX31" i="136"/>
  <c r="AW31" i="136"/>
  <c r="N31" i="136"/>
  <c r="Q31" i="136" s="1"/>
  <c r="AY31" i="136" s="1"/>
  <c r="AZ31" i="136" s="1"/>
  <c r="D31" i="136"/>
  <c r="BB30" i="136"/>
  <c r="BA30" i="136"/>
  <c r="AX30" i="136"/>
  <c r="AW30" i="136"/>
  <c r="N30" i="136"/>
  <c r="Q30" i="136" s="1"/>
  <c r="AY30" i="136" s="1"/>
  <c r="AZ30" i="136" s="1"/>
  <c r="D30" i="136"/>
  <c r="BA29" i="136"/>
  <c r="BB29" i="136" s="1"/>
  <c r="AX29" i="136"/>
  <c r="AW29" i="136"/>
  <c r="N29" i="136"/>
  <c r="Q29" i="136" s="1"/>
  <c r="AY29" i="136" s="1"/>
  <c r="AZ29" i="136" s="1"/>
  <c r="D29" i="136"/>
  <c r="BB28" i="136"/>
  <c r="BA28" i="136"/>
  <c r="AX28" i="136"/>
  <c r="AW28" i="136"/>
  <c r="N28" i="136"/>
  <c r="Q28" i="136" s="1"/>
  <c r="AY28" i="136" s="1"/>
  <c r="AZ28" i="136" s="1"/>
  <c r="D28" i="136"/>
  <c r="BA27" i="136"/>
  <c r="BB27" i="136" s="1"/>
  <c r="AX27" i="136"/>
  <c r="AW27" i="136"/>
  <c r="N27" i="136"/>
  <c r="Q27" i="136" s="1"/>
  <c r="AY27" i="136" s="1"/>
  <c r="AZ27" i="136" s="1"/>
  <c r="D27" i="136"/>
  <c r="BB26" i="136"/>
  <c r="BA26" i="136"/>
  <c r="AX26" i="136"/>
  <c r="AW26" i="136"/>
  <c r="N26" i="136"/>
  <c r="Q26" i="136" s="1"/>
  <c r="AY26" i="136" s="1"/>
  <c r="AZ26" i="136" s="1"/>
  <c r="D26" i="136"/>
  <c r="BA25" i="136"/>
  <c r="BB25" i="136" s="1"/>
  <c r="AX25" i="136"/>
  <c r="AW25" i="136"/>
  <c r="N25" i="136"/>
  <c r="Q25" i="136" s="1"/>
  <c r="AY25" i="136" s="1"/>
  <c r="AZ25" i="136" s="1"/>
  <c r="D25" i="136"/>
  <c r="BB24" i="136"/>
  <c r="BA24" i="136"/>
  <c r="AX24" i="136"/>
  <c r="AW24" i="136"/>
  <c r="N24" i="136"/>
  <c r="Q24" i="136" s="1"/>
  <c r="AY24" i="136" s="1"/>
  <c r="AZ24" i="136" s="1"/>
  <c r="D24" i="136"/>
  <c r="BA23" i="136"/>
  <c r="BB23" i="136" s="1"/>
  <c r="AX23" i="136"/>
  <c r="AW23" i="136"/>
  <c r="N23" i="136"/>
  <c r="Q23" i="136" s="1"/>
  <c r="AY23" i="136" s="1"/>
  <c r="AZ23" i="136" s="1"/>
  <c r="D23" i="136"/>
  <c r="BB22" i="136"/>
  <c r="BA22" i="136"/>
  <c r="AX22" i="136"/>
  <c r="AW22" i="136"/>
  <c r="N22" i="136"/>
  <c r="Q22" i="136" s="1"/>
  <c r="AY22" i="136" s="1"/>
  <c r="AZ22" i="136" s="1"/>
  <c r="D22" i="136"/>
  <c r="BA21" i="136"/>
  <c r="BB21" i="136" s="1"/>
  <c r="AX21" i="136"/>
  <c r="AW21" i="136"/>
  <c r="N21" i="136"/>
  <c r="Q21" i="136" s="1"/>
  <c r="AY21" i="136" s="1"/>
  <c r="AZ21" i="136" s="1"/>
  <c r="D21" i="136"/>
  <c r="BB20" i="136"/>
  <c r="BA20" i="136"/>
  <c r="AX20" i="136"/>
  <c r="AW20" i="136"/>
  <c r="N20" i="136"/>
  <c r="Q20" i="136" s="1"/>
  <c r="AY20" i="136" s="1"/>
  <c r="AZ20" i="136" s="1"/>
  <c r="D20" i="136"/>
  <c r="BA19" i="136"/>
  <c r="BB19" i="136" s="1"/>
  <c r="AX19" i="136"/>
  <c r="AW19" i="136"/>
  <c r="N19" i="136"/>
  <c r="Q19" i="136" s="1"/>
  <c r="AY19" i="136" s="1"/>
  <c r="AZ19" i="136" s="1"/>
  <c r="D19" i="136"/>
  <c r="BB18" i="136"/>
  <c r="BA18" i="136"/>
  <c r="AX18" i="136"/>
  <c r="AW18" i="136"/>
  <c r="N18" i="136"/>
  <c r="Q18" i="136" s="1"/>
  <c r="AY18" i="136" s="1"/>
  <c r="AZ18" i="136" s="1"/>
  <c r="D18" i="136"/>
  <c r="BA17" i="136"/>
  <c r="BB17" i="136" s="1"/>
  <c r="AX17" i="136"/>
  <c r="AW17" i="136"/>
  <c r="N17" i="136"/>
  <c r="Q17" i="136" s="1"/>
  <c r="AY17" i="136" s="1"/>
  <c r="AZ17" i="136" s="1"/>
  <c r="D17" i="136"/>
  <c r="BB16" i="136"/>
  <c r="BA16" i="136"/>
  <c r="AX16" i="136"/>
  <c r="AW16" i="136"/>
  <c r="N16" i="136"/>
  <c r="Q16" i="136" s="1"/>
  <c r="AY16" i="136" s="1"/>
  <c r="AZ16" i="136" s="1"/>
  <c r="D16" i="136"/>
  <c r="BA15" i="136"/>
  <c r="BB15" i="136" s="1"/>
  <c r="AX15" i="136"/>
  <c r="AW15" i="136"/>
  <c r="N15" i="136"/>
  <c r="Q15" i="136" s="1"/>
  <c r="AY15" i="136" s="1"/>
  <c r="AZ15" i="136" s="1"/>
  <c r="D15" i="136"/>
  <c r="BB14" i="136"/>
  <c r="BA14" i="136"/>
  <c r="AX14" i="136"/>
  <c r="AW14" i="136"/>
  <c r="N14" i="136"/>
  <c r="Q14" i="136" s="1"/>
  <c r="AY14" i="136" s="1"/>
  <c r="AZ14" i="136" s="1"/>
  <c r="D14" i="136"/>
  <c r="BA13" i="136"/>
  <c r="BB13" i="136" s="1"/>
  <c r="AX13" i="136"/>
  <c r="AW13" i="136"/>
  <c r="N13" i="136"/>
  <c r="Q13" i="136" s="1"/>
  <c r="AY13" i="136" s="1"/>
  <c r="AZ13" i="136" s="1"/>
  <c r="D13" i="136"/>
  <c r="BB12" i="136"/>
  <c r="BA12" i="136"/>
  <c r="AX12" i="136"/>
  <c r="AW12" i="136"/>
  <c r="N12" i="136"/>
  <c r="Q12" i="136" s="1"/>
  <c r="AY12" i="136" s="1"/>
  <c r="AZ12" i="136" s="1"/>
  <c r="D12" i="136"/>
  <c r="AH6" i="136"/>
  <c r="AH39" i="136" s="1"/>
  <c r="AH4" i="136"/>
  <c r="AH37" i="136" s="1"/>
  <c r="AV2" i="136"/>
  <c r="AV63" i="136" s="1"/>
  <c r="H2" i="136"/>
  <c r="H35" i="136" s="1"/>
  <c r="B2" i="136"/>
  <c r="B35" i="136" s="1"/>
  <c r="BA64" i="135"/>
  <c r="BB64" i="135" s="1"/>
  <c r="AX64" i="135"/>
  <c r="AW64" i="135"/>
  <c r="N64" i="135"/>
  <c r="Q64" i="135" s="1"/>
  <c r="AY64" i="135" s="1"/>
  <c r="AZ64" i="135" s="1"/>
  <c r="D64" i="135"/>
  <c r="BA63" i="135"/>
  <c r="BB63" i="135" s="1"/>
  <c r="AX63" i="135"/>
  <c r="AW63" i="135"/>
  <c r="N63" i="135"/>
  <c r="Q63" i="135" s="1"/>
  <c r="AY63" i="135" s="1"/>
  <c r="AZ63" i="135" s="1"/>
  <c r="D63" i="135"/>
  <c r="BA62" i="135"/>
  <c r="BB62" i="135" s="1"/>
  <c r="AX62" i="135"/>
  <c r="AW62" i="135"/>
  <c r="N62" i="135"/>
  <c r="Q62" i="135" s="1"/>
  <c r="AY62" i="135" s="1"/>
  <c r="AZ62" i="135" s="1"/>
  <c r="D62" i="135"/>
  <c r="BA61" i="135"/>
  <c r="BB61" i="135" s="1"/>
  <c r="AX61" i="135"/>
  <c r="AW61" i="135"/>
  <c r="N61" i="135"/>
  <c r="Q61" i="135" s="1"/>
  <c r="AY61" i="135" s="1"/>
  <c r="AZ61" i="135" s="1"/>
  <c r="D61" i="135"/>
  <c r="BA60" i="135"/>
  <c r="BB60" i="135" s="1"/>
  <c r="AX60" i="135"/>
  <c r="AW60" i="135"/>
  <c r="N60" i="135"/>
  <c r="Q60" i="135" s="1"/>
  <c r="AY60" i="135" s="1"/>
  <c r="AZ60" i="135" s="1"/>
  <c r="D60" i="135"/>
  <c r="BA59" i="135"/>
  <c r="BB59" i="135" s="1"/>
  <c r="AX59" i="135"/>
  <c r="AW59" i="135"/>
  <c r="N59" i="135"/>
  <c r="Q59" i="135" s="1"/>
  <c r="AY59" i="135" s="1"/>
  <c r="AZ59" i="135" s="1"/>
  <c r="D59" i="135"/>
  <c r="BA58" i="135"/>
  <c r="BB58" i="135" s="1"/>
  <c r="AX58" i="135"/>
  <c r="AW58" i="135"/>
  <c r="N58" i="135"/>
  <c r="Q58" i="135" s="1"/>
  <c r="AY58" i="135" s="1"/>
  <c r="AZ58" i="135" s="1"/>
  <c r="D58" i="135"/>
  <c r="BA57" i="135"/>
  <c r="BB57" i="135" s="1"/>
  <c r="AX57" i="135"/>
  <c r="AW57" i="135"/>
  <c r="N57" i="135"/>
  <c r="Q57" i="135" s="1"/>
  <c r="AY57" i="135" s="1"/>
  <c r="AZ57" i="135" s="1"/>
  <c r="D57" i="135"/>
  <c r="BA56" i="135"/>
  <c r="BB56" i="135" s="1"/>
  <c r="AX56" i="135"/>
  <c r="AW56" i="135"/>
  <c r="N56" i="135"/>
  <c r="Q56" i="135" s="1"/>
  <c r="AY56" i="135" s="1"/>
  <c r="AZ56" i="135" s="1"/>
  <c r="D56" i="135"/>
  <c r="BA55" i="135"/>
  <c r="BB55" i="135" s="1"/>
  <c r="AX55" i="135"/>
  <c r="AW55" i="135"/>
  <c r="N55" i="135"/>
  <c r="Q55" i="135" s="1"/>
  <c r="AY55" i="135" s="1"/>
  <c r="AZ55" i="135" s="1"/>
  <c r="D55" i="135"/>
  <c r="BA54" i="135"/>
  <c r="BB54" i="135" s="1"/>
  <c r="AX54" i="135"/>
  <c r="AW54" i="135"/>
  <c r="N54" i="135"/>
  <c r="Q54" i="135" s="1"/>
  <c r="AY54" i="135" s="1"/>
  <c r="AZ54" i="135" s="1"/>
  <c r="D54" i="135"/>
  <c r="BA53" i="135"/>
  <c r="BB53" i="135" s="1"/>
  <c r="AX53" i="135"/>
  <c r="AW53" i="135"/>
  <c r="N53" i="135"/>
  <c r="Q53" i="135" s="1"/>
  <c r="AY53" i="135" s="1"/>
  <c r="AZ53" i="135" s="1"/>
  <c r="D53" i="135"/>
  <c r="BA52" i="135"/>
  <c r="BB52" i="135" s="1"/>
  <c r="AX52" i="135"/>
  <c r="AW52" i="135"/>
  <c r="Q52" i="135"/>
  <c r="AY52" i="135" s="1"/>
  <c r="AZ52" i="135" s="1"/>
  <c r="N52" i="135"/>
  <c r="D52" i="135"/>
  <c r="BA51" i="135"/>
  <c r="BB51" i="135" s="1"/>
  <c r="AX51" i="135"/>
  <c r="AW51" i="135"/>
  <c r="N51" i="135"/>
  <c r="Q51" i="135" s="1"/>
  <c r="AY51" i="135" s="1"/>
  <c r="AZ51" i="135" s="1"/>
  <c r="D51" i="135"/>
  <c r="BA50" i="135"/>
  <c r="BB50" i="135" s="1"/>
  <c r="AX50" i="135"/>
  <c r="AW50" i="135"/>
  <c r="Q50" i="135"/>
  <c r="AY50" i="135" s="1"/>
  <c r="AZ50" i="135" s="1"/>
  <c r="N50" i="135"/>
  <c r="D50" i="135"/>
  <c r="BA49" i="135"/>
  <c r="BB49" i="135" s="1"/>
  <c r="AX49" i="135"/>
  <c r="AW49" i="135"/>
  <c r="N49" i="135"/>
  <c r="Q49" i="135" s="1"/>
  <c r="AY49" i="135" s="1"/>
  <c r="AZ49" i="135" s="1"/>
  <c r="D49" i="135"/>
  <c r="BA48" i="135"/>
  <c r="BB48" i="135" s="1"/>
  <c r="AX48" i="135"/>
  <c r="AW48" i="135"/>
  <c r="N48" i="135"/>
  <c r="Q48" i="135" s="1"/>
  <c r="AY48" i="135" s="1"/>
  <c r="AZ48" i="135" s="1"/>
  <c r="D48" i="135"/>
  <c r="BA47" i="135"/>
  <c r="BB47" i="135" s="1"/>
  <c r="AX47" i="135"/>
  <c r="AW47" i="135"/>
  <c r="N47" i="135"/>
  <c r="Q47" i="135" s="1"/>
  <c r="AY47" i="135" s="1"/>
  <c r="AZ47" i="135" s="1"/>
  <c r="D47" i="135"/>
  <c r="BA46" i="135"/>
  <c r="BB46" i="135" s="1"/>
  <c r="AX46" i="135"/>
  <c r="AW46" i="135"/>
  <c r="N46" i="135"/>
  <c r="Q46" i="135" s="1"/>
  <c r="AY46" i="135" s="1"/>
  <c r="AZ46" i="135" s="1"/>
  <c r="D46" i="135"/>
  <c r="BA45" i="135"/>
  <c r="BB45" i="135" s="1"/>
  <c r="AX45" i="135"/>
  <c r="AW45" i="135"/>
  <c r="N45" i="135"/>
  <c r="Q45" i="135" s="1"/>
  <c r="AY45" i="135" s="1"/>
  <c r="AZ45" i="135" s="1"/>
  <c r="D45" i="135"/>
  <c r="BA31" i="135"/>
  <c r="BB31" i="135" s="1"/>
  <c r="AX31" i="135"/>
  <c r="AW31" i="135"/>
  <c r="N31" i="135"/>
  <c r="Q31" i="135" s="1"/>
  <c r="AY31" i="135" s="1"/>
  <c r="AZ31" i="135" s="1"/>
  <c r="D31" i="135"/>
  <c r="BA30" i="135"/>
  <c r="BB30" i="135" s="1"/>
  <c r="AX30" i="135"/>
  <c r="AW30" i="135"/>
  <c r="N30" i="135"/>
  <c r="Q30" i="135" s="1"/>
  <c r="AY30" i="135" s="1"/>
  <c r="AZ30" i="135" s="1"/>
  <c r="D30" i="135"/>
  <c r="BA29" i="135"/>
  <c r="BB29" i="135" s="1"/>
  <c r="AX29" i="135"/>
  <c r="AW29" i="135"/>
  <c r="N29" i="135"/>
  <c r="Q29" i="135" s="1"/>
  <c r="AY29" i="135" s="1"/>
  <c r="AZ29" i="135" s="1"/>
  <c r="D29" i="135"/>
  <c r="BA28" i="135"/>
  <c r="BB28" i="135" s="1"/>
  <c r="AX28" i="135"/>
  <c r="AW28" i="135"/>
  <c r="N28" i="135"/>
  <c r="Q28" i="135" s="1"/>
  <c r="AY28" i="135" s="1"/>
  <c r="AZ28" i="135" s="1"/>
  <c r="D28" i="135"/>
  <c r="BA27" i="135"/>
  <c r="BB27" i="135" s="1"/>
  <c r="AX27" i="135"/>
  <c r="AW27" i="135"/>
  <c r="N27" i="135"/>
  <c r="Q27" i="135" s="1"/>
  <c r="AY27" i="135" s="1"/>
  <c r="AZ27" i="135" s="1"/>
  <c r="D27" i="135"/>
  <c r="BA26" i="135"/>
  <c r="BB26" i="135" s="1"/>
  <c r="AX26" i="135"/>
  <c r="AW26" i="135"/>
  <c r="N26" i="135"/>
  <c r="Q26" i="135" s="1"/>
  <c r="AY26" i="135" s="1"/>
  <c r="AZ26" i="135" s="1"/>
  <c r="D26" i="135"/>
  <c r="BA25" i="135"/>
  <c r="BB25" i="135" s="1"/>
  <c r="AX25" i="135"/>
  <c r="AW25" i="135"/>
  <c r="N25" i="135"/>
  <c r="Q25" i="135" s="1"/>
  <c r="AY25" i="135" s="1"/>
  <c r="AZ25" i="135" s="1"/>
  <c r="D25" i="135"/>
  <c r="BB24" i="135"/>
  <c r="BA24" i="135"/>
  <c r="AX24" i="135"/>
  <c r="AW24" i="135"/>
  <c r="N24" i="135"/>
  <c r="Q24" i="135" s="1"/>
  <c r="AY24" i="135" s="1"/>
  <c r="AZ24" i="135" s="1"/>
  <c r="D24" i="135"/>
  <c r="BA23" i="135"/>
  <c r="BB23" i="135" s="1"/>
  <c r="AX23" i="135"/>
  <c r="AW23" i="135"/>
  <c r="N23" i="135"/>
  <c r="Q23" i="135" s="1"/>
  <c r="AY23" i="135" s="1"/>
  <c r="AZ23" i="135" s="1"/>
  <c r="D23" i="135"/>
  <c r="BA22" i="135"/>
  <c r="BB22" i="135" s="1"/>
  <c r="AX22" i="135"/>
  <c r="AW22" i="135"/>
  <c r="N22" i="135"/>
  <c r="Q22" i="135" s="1"/>
  <c r="AY22" i="135" s="1"/>
  <c r="AZ22" i="135" s="1"/>
  <c r="D22" i="135"/>
  <c r="BA21" i="135"/>
  <c r="BB21" i="135" s="1"/>
  <c r="AX21" i="135"/>
  <c r="AW21" i="135"/>
  <c r="N21" i="135"/>
  <c r="Q21" i="135" s="1"/>
  <c r="AY21" i="135" s="1"/>
  <c r="AZ21" i="135" s="1"/>
  <c r="D21" i="135"/>
  <c r="BA20" i="135"/>
  <c r="BB20" i="135" s="1"/>
  <c r="AX20" i="135"/>
  <c r="AW20" i="135"/>
  <c r="N20" i="135"/>
  <c r="Q20" i="135" s="1"/>
  <c r="AY20" i="135" s="1"/>
  <c r="AZ20" i="135" s="1"/>
  <c r="D20" i="135"/>
  <c r="BA19" i="135"/>
  <c r="BB19" i="135" s="1"/>
  <c r="AX19" i="135"/>
  <c r="AW19" i="135"/>
  <c r="N19" i="135"/>
  <c r="Q19" i="135" s="1"/>
  <c r="AY19" i="135" s="1"/>
  <c r="AZ19" i="135" s="1"/>
  <c r="D19" i="135"/>
  <c r="BA18" i="135"/>
  <c r="BB18" i="135" s="1"/>
  <c r="AX18" i="135"/>
  <c r="AW18" i="135"/>
  <c r="N18" i="135"/>
  <c r="Q18" i="135" s="1"/>
  <c r="AY18" i="135" s="1"/>
  <c r="AZ18" i="135" s="1"/>
  <c r="D18" i="135"/>
  <c r="BA17" i="135"/>
  <c r="BB17" i="135" s="1"/>
  <c r="AX17" i="135"/>
  <c r="AW17" i="135"/>
  <c r="N17" i="135"/>
  <c r="Q17" i="135" s="1"/>
  <c r="AY17" i="135" s="1"/>
  <c r="AZ17" i="135" s="1"/>
  <c r="D17" i="135"/>
  <c r="BB16" i="135"/>
  <c r="BA16" i="135"/>
  <c r="AX16" i="135"/>
  <c r="AW16" i="135"/>
  <c r="N16" i="135"/>
  <c r="Q16" i="135" s="1"/>
  <c r="AY16" i="135" s="1"/>
  <c r="AZ16" i="135" s="1"/>
  <c r="D16" i="135"/>
  <c r="BA15" i="135"/>
  <c r="BB15" i="135" s="1"/>
  <c r="AX15" i="135"/>
  <c r="AW15" i="135"/>
  <c r="N15" i="135"/>
  <c r="Q15" i="135" s="1"/>
  <c r="AY15" i="135" s="1"/>
  <c r="AZ15" i="135" s="1"/>
  <c r="D15" i="135"/>
  <c r="BA14" i="135"/>
  <c r="BB14" i="135" s="1"/>
  <c r="AX14" i="135"/>
  <c r="AW14" i="135"/>
  <c r="N14" i="135"/>
  <c r="Q14" i="135" s="1"/>
  <c r="AY14" i="135" s="1"/>
  <c r="AZ14" i="135" s="1"/>
  <c r="D14" i="135"/>
  <c r="BA13" i="135"/>
  <c r="BB13" i="135" s="1"/>
  <c r="AX13" i="135"/>
  <c r="AW13" i="135"/>
  <c r="N13" i="135"/>
  <c r="Q13" i="135" s="1"/>
  <c r="AY13" i="135" s="1"/>
  <c r="AZ13" i="135" s="1"/>
  <c r="D13" i="135"/>
  <c r="BA12" i="135"/>
  <c r="BB12" i="135" s="1"/>
  <c r="AX12" i="135"/>
  <c r="AW12" i="135"/>
  <c r="N12" i="135"/>
  <c r="Q12" i="135" s="1"/>
  <c r="AY12" i="135" s="1"/>
  <c r="AZ12" i="135" s="1"/>
  <c r="D12" i="135"/>
  <c r="AH6" i="135"/>
  <c r="AH39" i="135" s="1"/>
  <c r="AH4" i="135"/>
  <c r="AH37" i="135" s="1"/>
  <c r="AV2" i="135"/>
  <c r="AV47" i="135" s="1"/>
  <c r="H2" i="135"/>
  <c r="H35" i="135" s="1"/>
  <c r="B2" i="135"/>
  <c r="B35" i="135" s="1"/>
  <c r="AV20" i="144" l="1"/>
  <c r="AV27" i="154"/>
  <c r="AV54" i="154"/>
  <c r="AV26" i="154"/>
  <c r="AV28" i="154"/>
  <c r="AV60" i="154"/>
  <c r="AV29" i="159"/>
  <c r="AV45" i="156"/>
  <c r="AV28" i="161"/>
  <c r="AV29" i="161"/>
  <c r="AV18" i="156"/>
  <c r="AV19" i="156"/>
  <c r="AY2" i="156"/>
  <c r="AE3" i="156" s="1"/>
  <c r="AE36" i="156" s="1"/>
  <c r="AV46" i="155"/>
  <c r="AV19" i="154"/>
  <c r="AV48" i="155"/>
  <c r="AV12" i="156"/>
  <c r="AV14" i="161"/>
  <c r="AV15" i="161"/>
  <c r="AV18" i="154"/>
  <c r="AV53" i="156"/>
  <c r="AV26" i="161"/>
  <c r="AV27" i="161"/>
  <c r="AV62" i="161"/>
  <c r="AV49" i="156"/>
  <c r="AV12" i="161"/>
  <c r="AV24" i="161"/>
  <c r="AV25" i="161"/>
  <c r="AV60" i="155"/>
  <c r="AY2" i="159"/>
  <c r="F3" i="159" s="1"/>
  <c r="F36" i="159" s="1"/>
  <c r="AV22" i="161"/>
  <c r="AV23" i="161"/>
  <c r="AV52" i="161"/>
  <c r="AV12" i="154"/>
  <c r="AV48" i="154"/>
  <c r="AV54" i="155"/>
  <c r="AV25" i="156"/>
  <c r="AV24" i="151"/>
  <c r="AV17" i="154"/>
  <c r="AV24" i="154"/>
  <c r="AV25" i="154"/>
  <c r="AV46" i="154"/>
  <c r="AV58" i="154"/>
  <c r="AV64" i="155"/>
  <c r="AV17" i="156"/>
  <c r="AV15" i="158"/>
  <c r="AV20" i="161"/>
  <c r="AV21" i="161"/>
  <c r="AV50" i="161"/>
  <c r="AV14" i="151"/>
  <c r="AV22" i="154"/>
  <c r="AV23" i="154"/>
  <c r="AV52" i="154"/>
  <c r="AV52" i="155"/>
  <c r="AV58" i="155"/>
  <c r="AV24" i="156"/>
  <c r="AV30" i="156"/>
  <c r="AV19" i="159"/>
  <c r="AV52" i="159"/>
  <c r="AV18" i="161"/>
  <c r="AV19" i="161"/>
  <c r="AV48" i="161"/>
  <c r="AV60" i="161"/>
  <c r="AY2" i="154"/>
  <c r="AY8" i="154" s="1"/>
  <c r="U4" i="154" s="1"/>
  <c r="U37" i="154" s="1"/>
  <c r="AV16" i="154"/>
  <c r="AV31" i="154"/>
  <c r="AV16" i="156"/>
  <c r="AV23" i="156"/>
  <c r="AV48" i="158"/>
  <c r="AV13" i="159"/>
  <c r="AV23" i="159"/>
  <c r="AY2" i="161"/>
  <c r="AE3" i="161" s="1"/>
  <c r="AE36" i="161" s="1"/>
  <c r="AV16" i="161"/>
  <c r="AV17" i="161"/>
  <c r="AV58" i="161"/>
  <c r="AV16" i="144"/>
  <c r="AV28" i="144"/>
  <c r="AV12" i="144"/>
  <c r="AV15" i="154"/>
  <c r="AV21" i="154"/>
  <c r="AV30" i="154"/>
  <c r="AV56" i="154"/>
  <c r="AV64" i="154"/>
  <c r="AV56" i="155"/>
  <c r="AV62" i="155"/>
  <c r="AV15" i="156"/>
  <c r="AV22" i="156"/>
  <c r="AV47" i="156"/>
  <c r="AV51" i="156"/>
  <c r="AV55" i="156"/>
  <c r="AV13" i="158"/>
  <c r="AV17" i="159"/>
  <c r="AV30" i="161"/>
  <c r="AV31" i="161"/>
  <c r="AV46" i="161"/>
  <c r="AV56" i="161"/>
  <c r="AV18" i="144"/>
  <c r="AV51" i="144"/>
  <c r="AY2" i="150"/>
  <c r="AV5" i="150" s="1"/>
  <c r="N7" i="150" s="1"/>
  <c r="N40" i="150" s="1"/>
  <c r="AV53" i="150"/>
  <c r="AV14" i="154"/>
  <c r="AV50" i="154"/>
  <c r="AV50" i="155"/>
  <c r="AV14" i="156"/>
  <c r="AV21" i="156"/>
  <c r="AV28" i="156"/>
  <c r="AV45" i="144"/>
  <c r="AV13" i="154"/>
  <c r="AV20" i="154"/>
  <c r="AV29" i="154"/>
  <c r="AV62" i="154"/>
  <c r="AV13" i="156"/>
  <c r="AV57" i="158"/>
  <c r="AV60" i="159"/>
  <c r="AV13" i="161"/>
  <c r="AV54" i="161"/>
  <c r="AV64" i="161"/>
  <c r="AV59" i="162"/>
  <c r="AV14" i="144"/>
  <c r="AV20" i="156"/>
  <c r="AV26" i="156"/>
  <c r="AV15" i="159"/>
  <c r="AV21" i="159"/>
  <c r="AV25" i="159"/>
  <c r="AV14" i="145"/>
  <c r="AV21" i="145"/>
  <c r="AV22" i="145"/>
  <c r="AV22" i="144"/>
  <c r="AV13" i="145"/>
  <c r="AV26" i="145"/>
  <c r="AV15" i="147"/>
  <c r="AV21" i="147"/>
  <c r="AV15" i="152"/>
  <c r="AV28" i="152"/>
  <c r="AV5" i="154"/>
  <c r="AV13" i="144"/>
  <c r="AV17" i="144"/>
  <c r="AV21" i="144"/>
  <c r="AV53" i="144"/>
  <c r="AV20" i="145"/>
  <c r="AV30" i="145"/>
  <c r="AV22" i="152"/>
  <c r="AV60" i="152"/>
  <c r="AV12" i="145"/>
  <c r="AV19" i="145"/>
  <c r="AV13" i="147"/>
  <c r="AV57" i="150"/>
  <c r="AV18" i="152"/>
  <c r="AV27" i="152"/>
  <c r="AV24" i="145"/>
  <c r="AV19" i="147"/>
  <c r="AY2" i="145"/>
  <c r="AY8" i="145" s="1"/>
  <c r="U4" i="145" s="1"/>
  <c r="U37" i="145" s="1"/>
  <c r="AV17" i="145"/>
  <c r="AV18" i="145"/>
  <c r="AV22" i="151"/>
  <c r="AV15" i="144"/>
  <c r="AV19" i="144"/>
  <c r="AV15" i="145"/>
  <c r="AV16" i="145"/>
  <c r="AV28" i="145"/>
  <c r="AY2" i="147"/>
  <c r="AY8" i="147" s="1"/>
  <c r="U4" i="147" s="1"/>
  <c r="U37" i="147" s="1"/>
  <c r="AV23" i="147"/>
  <c r="AY2" i="151"/>
  <c r="AV5" i="151" s="1"/>
  <c r="AV13" i="152"/>
  <c r="AV62" i="152"/>
  <c r="AV30" i="144"/>
  <c r="AV17" i="147"/>
  <c r="AV45" i="154"/>
  <c r="AV47" i="154"/>
  <c r="AV49" i="154"/>
  <c r="AV51" i="154"/>
  <c r="AV53" i="154"/>
  <c r="AV55" i="154"/>
  <c r="AV57" i="154"/>
  <c r="AV59" i="154"/>
  <c r="AV61" i="154"/>
  <c r="AY2" i="155"/>
  <c r="AV8" i="156"/>
  <c r="U3" i="156" s="1"/>
  <c r="U36" i="156" s="1"/>
  <c r="AV13" i="155"/>
  <c r="AV15" i="155"/>
  <c r="AV17" i="155"/>
  <c r="AV19" i="155"/>
  <c r="AV21" i="155"/>
  <c r="AV23" i="155"/>
  <c r="AV25" i="155"/>
  <c r="AV27" i="155"/>
  <c r="AV29" i="155"/>
  <c r="AV31" i="155"/>
  <c r="AY8" i="156"/>
  <c r="U4" i="156" s="1"/>
  <c r="U37" i="156" s="1"/>
  <c r="AV45" i="155"/>
  <c r="AV47" i="155"/>
  <c r="AV49" i="155"/>
  <c r="AV51" i="155"/>
  <c r="AV53" i="155"/>
  <c r="AV55" i="155"/>
  <c r="AV57" i="155"/>
  <c r="AV59" i="155"/>
  <c r="AV61" i="155"/>
  <c r="AV63" i="155"/>
  <c r="AV30" i="157"/>
  <c r="AV28" i="157"/>
  <c r="AV26" i="157"/>
  <c r="AV24" i="157"/>
  <c r="AV22" i="157"/>
  <c r="AV20" i="157"/>
  <c r="AV18" i="157"/>
  <c r="AV16" i="157"/>
  <c r="AV14" i="157"/>
  <c r="AV12" i="157"/>
  <c r="AV63" i="157"/>
  <c r="AV61" i="157"/>
  <c r="AV59" i="157"/>
  <c r="AV57" i="157"/>
  <c r="AV55" i="157"/>
  <c r="AV53" i="157"/>
  <c r="AV51" i="157"/>
  <c r="AV49" i="157"/>
  <c r="AV47" i="157"/>
  <c r="AV45" i="157"/>
  <c r="AV31" i="157"/>
  <c r="AV29" i="157"/>
  <c r="AV27" i="157"/>
  <c r="AV25" i="157"/>
  <c r="AV23" i="157"/>
  <c r="AV21" i="157"/>
  <c r="AV19" i="157"/>
  <c r="AV17" i="157"/>
  <c r="AV15" i="157"/>
  <c r="AV13" i="157"/>
  <c r="AY2" i="157"/>
  <c r="AV64" i="157"/>
  <c r="AV62" i="157"/>
  <c r="AV60" i="157"/>
  <c r="AV58" i="157"/>
  <c r="AV56" i="157"/>
  <c r="AV54" i="157"/>
  <c r="AV52" i="157"/>
  <c r="AV50" i="157"/>
  <c r="AV48" i="157"/>
  <c r="AV46" i="157"/>
  <c r="AV12" i="155"/>
  <c r="AV14" i="155"/>
  <c r="AV16" i="155"/>
  <c r="AV18" i="155"/>
  <c r="AV20" i="155"/>
  <c r="AV22" i="155"/>
  <c r="AV24" i="155"/>
  <c r="AV26" i="155"/>
  <c r="AV28" i="155"/>
  <c r="AV27" i="156"/>
  <c r="AV29" i="156"/>
  <c r="AV31" i="156"/>
  <c r="AV46" i="158"/>
  <c r="AV57" i="156"/>
  <c r="AV59" i="156"/>
  <c r="AV61" i="156"/>
  <c r="AV63" i="156"/>
  <c r="AV31" i="158"/>
  <c r="AV29" i="158"/>
  <c r="AV27" i="158"/>
  <c r="AV25" i="158"/>
  <c r="AV23" i="158"/>
  <c r="AV21" i="158"/>
  <c r="AV19" i="158"/>
  <c r="AV17" i="158"/>
  <c r="AV64" i="158"/>
  <c r="AV62" i="158"/>
  <c r="AV60" i="158"/>
  <c r="AV58" i="158"/>
  <c r="AV56" i="158"/>
  <c r="AV54" i="158"/>
  <c r="AV52" i="158"/>
  <c r="AV50" i="158"/>
  <c r="AV18" i="158"/>
  <c r="AV26" i="158"/>
  <c r="AV51" i="158"/>
  <c r="AV63" i="158"/>
  <c r="AV12" i="158"/>
  <c r="AV14" i="158"/>
  <c r="AV16" i="158"/>
  <c r="AV47" i="158"/>
  <c r="AV24" i="158"/>
  <c r="AV53" i="158"/>
  <c r="AY2" i="158"/>
  <c r="AV45" i="158"/>
  <c r="AV46" i="156"/>
  <c r="AV48" i="156"/>
  <c r="AV50" i="156"/>
  <c r="AV52" i="156"/>
  <c r="AV54" i="156"/>
  <c r="AV56" i="156"/>
  <c r="AV58" i="156"/>
  <c r="AV60" i="156"/>
  <c r="AV62" i="156"/>
  <c r="AV22" i="158"/>
  <c r="AV30" i="158"/>
  <c r="AV55" i="158"/>
  <c r="AV20" i="158"/>
  <c r="AV28" i="158"/>
  <c r="AV49" i="158"/>
  <c r="AV59" i="158"/>
  <c r="AV28" i="159"/>
  <c r="AV50" i="159"/>
  <c r="AV58" i="159"/>
  <c r="AV30" i="160"/>
  <c r="AV56" i="160"/>
  <c r="AV49" i="160"/>
  <c r="AV27" i="160"/>
  <c r="AV19" i="160"/>
  <c r="AV61" i="160"/>
  <c r="AV52" i="160"/>
  <c r="AV45" i="160"/>
  <c r="AV29" i="160"/>
  <c r="AV21" i="160"/>
  <c r="AV13" i="160"/>
  <c r="AV58" i="160"/>
  <c r="AV51" i="160"/>
  <c r="AV64" i="160"/>
  <c r="AV57" i="160"/>
  <c r="AV48" i="160"/>
  <c r="AV23" i="160"/>
  <c r="AV15" i="160"/>
  <c r="AY2" i="160"/>
  <c r="AV63" i="160"/>
  <c r="AV60" i="160"/>
  <c r="AV53" i="160"/>
  <c r="AV25" i="160"/>
  <c r="AV17" i="160"/>
  <c r="AV12" i="160"/>
  <c r="AV46" i="160"/>
  <c r="AV50" i="160"/>
  <c r="AV62" i="160"/>
  <c r="AV14" i="160"/>
  <c r="AV16" i="160"/>
  <c r="AV18" i="160"/>
  <c r="AV20" i="160"/>
  <c r="AV22" i="160"/>
  <c r="AV24" i="160"/>
  <c r="AV26" i="160"/>
  <c r="AV28" i="160"/>
  <c r="AV31" i="160"/>
  <c r="AV47" i="160"/>
  <c r="AV63" i="159"/>
  <c r="AV61" i="159"/>
  <c r="AV59" i="159"/>
  <c r="AV57" i="159"/>
  <c r="AV55" i="159"/>
  <c r="AV53" i="159"/>
  <c r="AV51" i="159"/>
  <c r="AV49" i="159"/>
  <c r="AV47" i="159"/>
  <c r="AV45" i="159"/>
  <c r="AV26" i="159"/>
  <c r="AV46" i="159"/>
  <c r="AV54" i="159"/>
  <c r="AV62" i="159"/>
  <c r="AV59" i="160"/>
  <c r="AV12" i="159"/>
  <c r="AV14" i="159"/>
  <c r="AV16" i="159"/>
  <c r="AV18" i="159"/>
  <c r="AV20" i="159"/>
  <c r="AV22" i="159"/>
  <c r="AV24" i="159"/>
  <c r="AV31" i="159"/>
  <c r="AV27" i="159"/>
  <c r="AV48" i="159"/>
  <c r="AV56" i="159"/>
  <c r="AV64" i="159"/>
  <c r="AV54" i="160"/>
  <c r="AV55" i="160"/>
  <c r="AV28" i="162"/>
  <c r="AV54" i="162"/>
  <c r="AV58" i="162"/>
  <c r="AV24" i="162"/>
  <c r="AV31" i="162"/>
  <c r="AV29" i="162"/>
  <c r="AV27" i="162"/>
  <c r="AV25" i="162"/>
  <c r="AV23" i="162"/>
  <c r="AV21" i="162"/>
  <c r="AV57" i="162"/>
  <c r="AV56" i="162"/>
  <c r="AV47" i="162"/>
  <c r="AV46" i="162"/>
  <c r="AV53" i="162"/>
  <c r="AV52" i="162"/>
  <c r="AV45" i="162"/>
  <c r="AV15" i="162"/>
  <c r="AV13" i="162"/>
  <c r="AV17" i="162"/>
  <c r="AV64" i="162"/>
  <c r="AV51" i="162"/>
  <c r="AV50" i="162"/>
  <c r="AY2" i="162"/>
  <c r="AV63" i="162"/>
  <c r="AV62" i="162"/>
  <c r="AV26" i="162"/>
  <c r="AV22" i="162"/>
  <c r="AV19" i="162"/>
  <c r="AV61" i="162"/>
  <c r="AV60" i="162"/>
  <c r="AV49" i="162"/>
  <c r="AV48" i="162"/>
  <c r="AV16" i="162"/>
  <c r="AV14" i="162"/>
  <c r="AV12" i="162"/>
  <c r="AV18" i="162"/>
  <c r="AV30" i="162"/>
  <c r="AV55" i="162"/>
  <c r="AV45" i="161"/>
  <c r="AV47" i="161"/>
  <c r="AV49" i="161"/>
  <c r="AV51" i="161"/>
  <c r="AV53" i="161"/>
  <c r="AV55" i="161"/>
  <c r="AV57" i="161"/>
  <c r="AV59" i="161"/>
  <c r="AV61" i="161"/>
  <c r="AV63" i="163"/>
  <c r="AV61" i="163"/>
  <c r="AV59" i="163"/>
  <c r="AV57" i="163"/>
  <c r="AV55" i="163"/>
  <c r="AV53" i="163"/>
  <c r="AV51" i="163"/>
  <c r="AV49" i="163"/>
  <c r="AV47" i="163"/>
  <c r="AV45" i="163"/>
  <c r="AV31" i="163"/>
  <c r="AV29" i="163"/>
  <c r="AV27" i="163"/>
  <c r="AV25" i="163"/>
  <c r="AV23" i="163"/>
  <c r="AV21" i="163"/>
  <c r="AV19" i="163"/>
  <c r="AV17" i="163"/>
  <c r="AV15" i="163"/>
  <c r="AV13" i="163"/>
  <c r="AV64" i="163"/>
  <c r="AV62" i="163"/>
  <c r="AV60" i="163"/>
  <c r="AV58" i="163"/>
  <c r="AV56" i="163"/>
  <c r="AV54" i="163"/>
  <c r="AV52" i="163"/>
  <c r="AV50" i="163"/>
  <c r="AV48" i="163"/>
  <c r="AV46" i="163"/>
  <c r="AV30" i="163"/>
  <c r="AV28" i="163"/>
  <c r="AV26" i="163"/>
  <c r="AV24" i="163"/>
  <c r="AV22" i="163"/>
  <c r="AV20" i="163"/>
  <c r="AV18" i="163"/>
  <c r="AV16" i="163"/>
  <c r="AV14" i="163"/>
  <c r="AV12" i="163"/>
  <c r="AY2" i="163"/>
  <c r="AV31" i="144"/>
  <c r="AV29" i="144"/>
  <c r="AV27" i="144"/>
  <c r="AV25" i="144"/>
  <c r="AV23" i="144"/>
  <c r="AV64" i="144"/>
  <c r="AV62" i="144"/>
  <c r="AV60" i="144"/>
  <c r="AV58" i="144"/>
  <c r="AV56" i="144"/>
  <c r="AV54" i="144"/>
  <c r="AV52" i="144"/>
  <c r="AV50" i="144"/>
  <c r="AV48" i="144"/>
  <c r="AV46" i="144"/>
  <c r="AV55" i="144"/>
  <c r="AY2" i="144"/>
  <c r="AV26" i="144"/>
  <c r="AV57" i="144"/>
  <c r="AV47" i="144"/>
  <c r="AV63" i="144"/>
  <c r="AV59" i="144"/>
  <c r="AV24" i="144"/>
  <c r="AV49" i="144"/>
  <c r="AV64" i="146"/>
  <c r="AV62" i="146"/>
  <c r="AV60" i="146"/>
  <c r="AV58" i="146"/>
  <c r="AV56" i="146"/>
  <c r="AV54" i="146"/>
  <c r="AV52" i="146"/>
  <c r="AV50" i="146"/>
  <c r="AV30" i="146"/>
  <c r="AV28" i="146"/>
  <c r="AV26" i="146"/>
  <c r="AV24" i="146"/>
  <c r="AV22" i="146"/>
  <c r="AV20" i="146"/>
  <c r="AV18" i="146"/>
  <c r="AV31" i="146"/>
  <c r="AV29" i="146"/>
  <c r="AV27" i="146"/>
  <c r="AV25" i="146"/>
  <c r="AV23" i="146"/>
  <c r="AV21" i="146"/>
  <c r="AV19" i="146"/>
  <c r="AV17" i="146"/>
  <c r="AV45" i="146"/>
  <c r="AV53" i="146"/>
  <c r="AV63" i="146"/>
  <c r="AV12" i="146"/>
  <c r="AV14" i="146"/>
  <c r="AV16" i="146"/>
  <c r="AV46" i="146"/>
  <c r="AV47" i="146"/>
  <c r="AV51" i="146"/>
  <c r="AV23" i="145"/>
  <c r="AV25" i="145"/>
  <c r="AV27" i="145"/>
  <c r="AV29" i="145"/>
  <c r="AV31" i="145"/>
  <c r="AV48" i="146"/>
  <c r="AV49" i="146"/>
  <c r="AV61" i="146"/>
  <c r="AV45" i="145"/>
  <c r="AV47" i="145"/>
  <c r="AV49" i="145"/>
  <c r="AV51" i="145"/>
  <c r="AV53" i="145"/>
  <c r="AV55" i="145"/>
  <c r="AV57" i="145"/>
  <c r="AV59" i="145"/>
  <c r="AV61" i="145"/>
  <c r="AV63" i="145"/>
  <c r="AY2" i="146"/>
  <c r="AV59" i="146"/>
  <c r="AV13" i="146"/>
  <c r="AV15" i="146"/>
  <c r="AV46" i="145"/>
  <c r="AV48" i="145"/>
  <c r="AV50" i="145"/>
  <c r="AV52" i="145"/>
  <c r="AV54" i="145"/>
  <c r="AV56" i="145"/>
  <c r="AV58" i="145"/>
  <c r="AV60" i="145"/>
  <c r="AV62" i="145"/>
  <c r="AV55" i="146"/>
  <c r="AV12" i="147"/>
  <c r="AV14" i="147"/>
  <c r="AV16" i="147"/>
  <c r="AV18" i="147"/>
  <c r="AV20" i="147"/>
  <c r="AV22" i="147"/>
  <c r="AV24" i="147"/>
  <c r="AV26" i="147"/>
  <c r="AV28" i="147"/>
  <c r="AV30" i="147"/>
  <c r="AV52" i="147"/>
  <c r="AV46" i="147"/>
  <c r="AV48" i="147"/>
  <c r="AV50" i="147"/>
  <c r="AV60" i="147"/>
  <c r="AV63" i="147"/>
  <c r="AV57" i="147"/>
  <c r="AV64" i="148"/>
  <c r="AV62" i="148"/>
  <c r="AV60" i="148"/>
  <c r="AV58" i="148"/>
  <c r="AV56" i="148"/>
  <c r="AV54" i="148"/>
  <c r="AV52" i="148"/>
  <c r="AV50" i="148"/>
  <c r="AV48" i="148"/>
  <c r="AV46" i="148"/>
  <c r="AV30" i="148"/>
  <c r="AV28" i="148"/>
  <c r="AV26" i="148"/>
  <c r="AV24" i="148"/>
  <c r="AV22" i="148"/>
  <c r="AV20" i="148"/>
  <c r="AV18" i="148"/>
  <c r="AV16" i="148"/>
  <c r="AV14" i="148"/>
  <c r="AV12" i="148"/>
  <c r="AV63" i="148"/>
  <c r="AV61" i="148"/>
  <c r="AV59" i="148"/>
  <c r="AV57" i="148"/>
  <c r="AV55" i="148"/>
  <c r="AV53" i="148"/>
  <c r="AV51" i="148"/>
  <c r="AV49" i="148"/>
  <c r="AV47" i="148"/>
  <c r="AV45" i="148"/>
  <c r="AV31" i="148"/>
  <c r="AV29" i="148"/>
  <c r="AV27" i="148"/>
  <c r="AV25" i="148"/>
  <c r="AV23" i="148"/>
  <c r="AV55" i="147"/>
  <c r="AV64" i="147"/>
  <c r="AV13" i="148"/>
  <c r="AV21" i="148"/>
  <c r="AV25" i="147"/>
  <c r="AV27" i="147"/>
  <c r="AV29" i="147"/>
  <c r="AV31" i="147"/>
  <c r="AV53" i="147"/>
  <c r="AV58" i="147"/>
  <c r="AV61" i="147"/>
  <c r="AY2" i="148"/>
  <c r="AV31" i="149"/>
  <c r="AV29" i="149"/>
  <c r="AV27" i="149"/>
  <c r="AV25" i="149"/>
  <c r="AV23" i="149"/>
  <c r="AV21" i="149"/>
  <c r="AV19" i="149"/>
  <c r="AV17" i="149"/>
  <c r="AV64" i="149"/>
  <c r="AV62" i="149"/>
  <c r="AV61" i="149"/>
  <c r="AV60" i="149"/>
  <c r="AV59" i="149"/>
  <c r="AV58" i="149"/>
  <c r="AV57" i="149"/>
  <c r="AV56" i="149"/>
  <c r="AV55" i="149"/>
  <c r="AV54" i="149"/>
  <c r="AV53" i="149"/>
  <c r="AV52" i="149"/>
  <c r="AV51" i="149"/>
  <c r="AV50" i="149"/>
  <c r="AV26" i="149"/>
  <c r="AV18" i="149"/>
  <c r="AV63" i="149"/>
  <c r="AV49" i="149"/>
  <c r="AV48" i="149"/>
  <c r="AV28" i="149"/>
  <c r="AV20" i="149"/>
  <c r="AV47" i="149"/>
  <c r="AV46" i="149"/>
  <c r="AV30" i="149"/>
  <c r="AV22" i="149"/>
  <c r="AY2" i="149"/>
  <c r="AV45" i="149"/>
  <c r="AV24" i="149"/>
  <c r="AV16" i="149"/>
  <c r="AV14" i="149"/>
  <c r="AV12" i="149"/>
  <c r="AV45" i="147"/>
  <c r="AV47" i="147"/>
  <c r="AV49" i="147"/>
  <c r="AV51" i="147"/>
  <c r="AV15" i="148"/>
  <c r="AV13" i="149"/>
  <c r="AV15" i="149"/>
  <c r="AV56" i="147"/>
  <c r="AV62" i="147"/>
  <c r="AV54" i="147"/>
  <c r="AV17" i="148"/>
  <c r="P5" i="150"/>
  <c r="P38" i="150" s="1"/>
  <c r="AV58" i="150"/>
  <c r="AV63" i="150"/>
  <c r="AV64" i="150"/>
  <c r="AV63" i="153"/>
  <c r="AV61" i="153"/>
  <c r="AV59" i="153"/>
  <c r="AV57" i="153"/>
  <c r="AV55" i="153"/>
  <c r="AV53" i="153"/>
  <c r="AV51" i="153"/>
  <c r="AV49" i="153"/>
  <c r="AV47" i="153"/>
  <c r="AV45" i="153"/>
  <c r="AV31" i="153"/>
  <c r="AV29" i="153"/>
  <c r="AV27" i="153"/>
  <c r="AV25" i="153"/>
  <c r="AV23" i="153"/>
  <c r="AV21" i="153"/>
  <c r="AV19" i="153"/>
  <c r="AV17" i="153"/>
  <c r="AV15" i="153"/>
  <c r="AV13" i="153"/>
  <c r="AY2" i="153"/>
  <c r="AV64" i="153"/>
  <c r="AV62" i="153"/>
  <c r="AV30" i="153"/>
  <c r="AV28" i="153"/>
  <c r="AV26" i="153"/>
  <c r="AV24" i="153"/>
  <c r="AV22" i="153"/>
  <c r="AV20" i="153"/>
  <c r="AV18" i="153"/>
  <c r="AV16" i="153"/>
  <c r="AV14" i="153"/>
  <c r="AV12" i="153"/>
  <c r="AV50" i="153"/>
  <c r="AV52" i="153"/>
  <c r="AV54" i="153"/>
  <c r="AV56" i="153"/>
  <c r="AV58" i="153"/>
  <c r="AV60" i="153"/>
  <c r="AV13" i="150"/>
  <c r="AV15" i="150"/>
  <c r="AV17" i="150"/>
  <c r="AV19" i="150"/>
  <c r="AV21" i="150"/>
  <c r="AV23" i="150"/>
  <c r="AV25" i="150"/>
  <c r="AV27" i="150"/>
  <c r="AV29" i="150"/>
  <c r="AV31" i="150"/>
  <c r="AV16" i="151"/>
  <c r="AV26" i="151"/>
  <c r="AV45" i="150"/>
  <c r="AV47" i="150"/>
  <c r="AV49" i="150"/>
  <c r="AV51" i="150"/>
  <c r="AV54" i="150"/>
  <c r="AV59" i="150"/>
  <c r="AV46" i="153"/>
  <c r="AV60" i="150"/>
  <c r="AV63" i="151"/>
  <c r="AV61" i="151"/>
  <c r="AV59" i="151"/>
  <c r="AV57" i="151"/>
  <c r="AV55" i="151"/>
  <c r="AV53" i="151"/>
  <c r="AV51" i="151"/>
  <c r="AV49" i="151"/>
  <c r="AV47" i="151"/>
  <c r="AV45" i="151"/>
  <c r="AV31" i="151"/>
  <c r="AV29" i="151"/>
  <c r="AV27" i="151"/>
  <c r="AV25" i="151"/>
  <c r="AV23" i="151"/>
  <c r="AV21" i="151"/>
  <c r="AV19" i="151"/>
  <c r="AV17" i="151"/>
  <c r="AV15" i="151"/>
  <c r="AV13" i="151"/>
  <c r="AV64" i="151"/>
  <c r="AV62" i="151"/>
  <c r="AV60" i="151"/>
  <c r="AV58" i="151"/>
  <c r="AV56" i="151"/>
  <c r="AV54" i="151"/>
  <c r="AV52" i="151"/>
  <c r="AV50" i="151"/>
  <c r="AV48" i="151"/>
  <c r="AV46" i="151"/>
  <c r="AV18" i="151"/>
  <c r="AV30" i="151"/>
  <c r="AV55" i="150"/>
  <c r="AV12" i="151"/>
  <c r="AV12" i="150"/>
  <c r="AV14" i="150"/>
  <c r="AV16" i="150"/>
  <c r="AV18" i="150"/>
  <c r="AV20" i="150"/>
  <c r="AV22" i="150"/>
  <c r="AV24" i="150"/>
  <c r="AV26" i="150"/>
  <c r="AV28" i="150"/>
  <c r="AV30" i="150"/>
  <c r="AV56" i="150"/>
  <c r="AV61" i="150"/>
  <c r="AV20" i="151"/>
  <c r="AV46" i="150"/>
  <c r="AV48" i="150"/>
  <c r="AV50" i="150"/>
  <c r="AV52" i="150"/>
  <c r="AV29" i="152"/>
  <c r="AV30" i="152"/>
  <c r="AV63" i="152"/>
  <c r="AV61" i="152"/>
  <c r="AV59" i="152"/>
  <c r="AV57" i="152"/>
  <c r="AV55" i="152"/>
  <c r="AV53" i="152"/>
  <c r="AV51" i="152"/>
  <c r="AV49" i="152"/>
  <c r="AV47" i="152"/>
  <c r="AV45" i="152"/>
  <c r="AV19" i="152"/>
  <c r="AV23" i="152"/>
  <c r="AV56" i="152"/>
  <c r="AV12" i="152"/>
  <c r="AV14" i="152"/>
  <c r="AV16" i="152"/>
  <c r="AV24" i="152"/>
  <c r="AV31" i="152"/>
  <c r="AV54" i="152"/>
  <c r="AV20" i="152"/>
  <c r="AV52" i="152"/>
  <c r="AY2" i="152"/>
  <c r="AV25" i="152"/>
  <c r="AV26" i="152"/>
  <c r="AV46" i="152"/>
  <c r="AV48" i="152"/>
  <c r="AV50" i="152"/>
  <c r="AV17" i="152"/>
  <c r="AV21" i="152"/>
  <c r="AV64" i="152"/>
  <c r="AV12" i="143"/>
  <c r="AV14" i="143"/>
  <c r="AV16" i="143"/>
  <c r="AV18" i="143"/>
  <c r="AV20" i="143"/>
  <c r="AV22" i="143"/>
  <c r="AV24" i="143"/>
  <c r="AV26" i="143"/>
  <c r="AV28" i="143"/>
  <c r="AV30" i="143"/>
  <c r="AV46" i="143"/>
  <c r="AV48" i="143"/>
  <c r="AV50" i="143"/>
  <c r="AV52" i="143"/>
  <c r="AV54" i="143"/>
  <c r="AV56" i="143"/>
  <c r="AV58" i="143"/>
  <c r="AV60" i="143"/>
  <c r="AV62" i="143"/>
  <c r="AV64" i="143"/>
  <c r="AY2" i="143"/>
  <c r="AV13" i="143"/>
  <c r="AV15" i="143"/>
  <c r="AV17" i="143"/>
  <c r="AV19" i="143"/>
  <c r="AV21" i="143"/>
  <c r="AV23" i="143"/>
  <c r="AV25" i="143"/>
  <c r="AV27" i="143"/>
  <c r="AV29" i="143"/>
  <c r="AV31" i="143"/>
  <c r="AV45" i="143"/>
  <c r="AV47" i="143"/>
  <c r="AV49" i="143"/>
  <c r="AV51" i="143"/>
  <c r="AV53" i="143"/>
  <c r="AV55" i="143"/>
  <c r="AV57" i="143"/>
  <c r="AV59" i="143"/>
  <c r="AV61" i="143"/>
  <c r="AV12" i="142"/>
  <c r="AV14" i="142"/>
  <c r="AV16" i="142"/>
  <c r="AV18" i="142"/>
  <c r="AV20" i="142"/>
  <c r="AV22" i="142"/>
  <c r="AV24" i="142"/>
  <c r="AV26" i="142"/>
  <c r="AV28" i="142"/>
  <c r="AV30" i="142"/>
  <c r="AV46" i="142"/>
  <c r="AV48" i="142"/>
  <c r="AV50" i="142"/>
  <c r="AV52" i="142"/>
  <c r="AV54" i="142"/>
  <c r="AV56" i="142"/>
  <c r="AV58" i="142"/>
  <c r="AV60" i="142"/>
  <c r="AV62" i="142"/>
  <c r="AV64" i="142"/>
  <c r="AY2" i="142"/>
  <c r="AV13" i="142"/>
  <c r="AV15" i="142"/>
  <c r="AV17" i="142"/>
  <c r="AV19" i="142"/>
  <c r="AV21" i="142"/>
  <c r="AV23" i="142"/>
  <c r="AV25" i="142"/>
  <c r="AV27" i="142"/>
  <c r="AV29" i="142"/>
  <c r="AV31" i="142"/>
  <c r="AV45" i="142"/>
  <c r="AV47" i="142"/>
  <c r="AV49" i="142"/>
  <c r="AV51" i="142"/>
  <c r="AV53" i="142"/>
  <c r="AV55" i="142"/>
  <c r="AV57" i="142"/>
  <c r="AV59" i="142"/>
  <c r="AV61" i="142"/>
  <c r="AV12" i="141"/>
  <c r="AV14" i="141"/>
  <c r="AV16" i="141"/>
  <c r="AV18" i="141"/>
  <c r="AV20" i="141"/>
  <c r="AV22" i="141"/>
  <c r="AV24" i="141"/>
  <c r="AV26" i="141"/>
  <c r="AV28" i="141"/>
  <c r="AV30" i="141"/>
  <c r="AV46" i="141"/>
  <c r="AV48" i="141"/>
  <c r="AV50" i="141"/>
  <c r="AV52" i="141"/>
  <c r="AV54" i="141"/>
  <c r="AV56" i="141"/>
  <c r="AV58" i="141"/>
  <c r="AV60" i="141"/>
  <c r="AV62" i="141"/>
  <c r="AV64" i="141"/>
  <c r="AY2" i="141"/>
  <c r="AV13" i="141"/>
  <c r="AV15" i="141"/>
  <c r="AV17" i="141"/>
  <c r="AV19" i="141"/>
  <c r="AV21" i="141"/>
  <c r="AV23" i="141"/>
  <c r="AV25" i="141"/>
  <c r="AV27" i="141"/>
  <c r="AV29" i="141"/>
  <c r="AV31" i="141"/>
  <c r="AV45" i="141"/>
  <c r="AV47" i="141"/>
  <c r="AV49" i="141"/>
  <c r="AV51" i="141"/>
  <c r="AV53" i="141"/>
  <c r="AV55" i="141"/>
  <c r="AV57" i="141"/>
  <c r="AV59" i="141"/>
  <c r="AV61" i="141"/>
  <c r="AV12" i="140"/>
  <c r="AV14" i="140"/>
  <c r="AV16" i="140"/>
  <c r="AV18" i="140"/>
  <c r="AV20" i="140"/>
  <c r="AV22" i="140"/>
  <c r="AV24" i="140"/>
  <c r="AV26" i="140"/>
  <c r="AV28" i="140"/>
  <c r="AV30" i="140"/>
  <c r="AV46" i="140"/>
  <c r="AV48" i="140"/>
  <c r="AV50" i="140"/>
  <c r="AV52" i="140"/>
  <c r="AV54" i="140"/>
  <c r="AV56" i="140"/>
  <c r="AV58" i="140"/>
  <c r="AV60" i="140"/>
  <c r="AV62" i="140"/>
  <c r="AV64" i="140"/>
  <c r="AY2" i="140"/>
  <c r="AV13" i="140"/>
  <c r="AV15" i="140"/>
  <c r="AV17" i="140"/>
  <c r="AV19" i="140"/>
  <c r="AV21" i="140"/>
  <c r="AV23" i="140"/>
  <c r="AV25" i="140"/>
  <c r="AV27" i="140"/>
  <c r="AV29" i="140"/>
  <c r="AV31" i="140"/>
  <c r="AV45" i="140"/>
  <c r="AV47" i="140"/>
  <c r="AV49" i="140"/>
  <c r="AV51" i="140"/>
  <c r="AV53" i="140"/>
  <c r="AV55" i="140"/>
  <c r="AV57" i="140"/>
  <c r="AV59" i="140"/>
  <c r="AV61" i="140"/>
  <c r="AV12" i="139"/>
  <c r="AV14" i="139"/>
  <c r="AV16" i="139"/>
  <c r="AV18" i="139"/>
  <c r="AV20" i="139"/>
  <c r="AV22" i="139"/>
  <c r="AV24" i="139"/>
  <c r="AV26" i="139"/>
  <c r="AV28" i="139"/>
  <c r="AV30" i="139"/>
  <c r="AV46" i="139"/>
  <c r="AV48" i="139"/>
  <c r="AV50" i="139"/>
  <c r="AV52" i="139"/>
  <c r="AV54" i="139"/>
  <c r="AV56" i="139"/>
  <c r="AV58" i="139"/>
  <c r="AV60" i="139"/>
  <c r="AV62" i="139"/>
  <c r="AV64" i="139"/>
  <c r="AY2" i="139"/>
  <c r="AV13" i="139"/>
  <c r="AV15" i="139"/>
  <c r="AV17" i="139"/>
  <c r="AV19" i="139"/>
  <c r="AV21" i="139"/>
  <c r="AV23" i="139"/>
  <c r="AV25" i="139"/>
  <c r="AV27" i="139"/>
  <c r="AV29" i="139"/>
  <c r="AV31" i="139"/>
  <c r="AV45" i="139"/>
  <c r="AV47" i="139"/>
  <c r="AV49" i="139"/>
  <c r="AV51" i="139"/>
  <c r="AV53" i="139"/>
  <c r="AV55" i="139"/>
  <c r="AV57" i="139"/>
  <c r="AV59" i="139"/>
  <c r="AV61" i="139"/>
  <c r="AV12" i="138"/>
  <c r="AV14" i="138"/>
  <c r="AV16" i="138"/>
  <c r="AV18" i="138"/>
  <c r="AV20" i="138"/>
  <c r="AV22" i="138"/>
  <c r="AV24" i="138"/>
  <c r="AV26" i="138"/>
  <c r="AV28" i="138"/>
  <c r="AV30" i="138"/>
  <c r="AV46" i="138"/>
  <c r="AV48" i="138"/>
  <c r="AV50" i="138"/>
  <c r="AV52" i="138"/>
  <c r="AV54" i="138"/>
  <c r="AV56" i="138"/>
  <c r="AV58" i="138"/>
  <c r="AV60" i="138"/>
  <c r="AV62" i="138"/>
  <c r="AV64" i="138"/>
  <c r="AY2" i="138"/>
  <c r="AV13" i="138"/>
  <c r="AV15" i="138"/>
  <c r="AV17" i="138"/>
  <c r="AV19" i="138"/>
  <c r="AV21" i="138"/>
  <c r="AV23" i="138"/>
  <c r="AV25" i="138"/>
  <c r="AV27" i="138"/>
  <c r="AV29" i="138"/>
  <c r="AV31" i="138"/>
  <c r="AV45" i="138"/>
  <c r="AV47" i="138"/>
  <c r="AV49" i="138"/>
  <c r="AV51" i="138"/>
  <c r="AV53" i="138"/>
  <c r="AV55" i="138"/>
  <c r="AV57" i="138"/>
  <c r="AV59" i="138"/>
  <c r="AV61" i="138"/>
  <c r="AV12" i="137"/>
  <c r="AV14" i="137"/>
  <c r="AV16" i="137"/>
  <c r="AV18" i="137"/>
  <c r="AV20" i="137"/>
  <c r="AV22" i="137"/>
  <c r="AV24" i="137"/>
  <c r="AV26" i="137"/>
  <c r="AV28" i="137"/>
  <c r="AV30" i="137"/>
  <c r="AV46" i="137"/>
  <c r="AV48" i="137"/>
  <c r="AV50" i="137"/>
  <c r="AV52" i="137"/>
  <c r="AV54" i="137"/>
  <c r="AV56" i="137"/>
  <c r="AV58" i="137"/>
  <c r="AV60" i="137"/>
  <c r="AV62" i="137"/>
  <c r="AV64" i="137"/>
  <c r="AY2" i="137"/>
  <c r="AV13" i="137"/>
  <c r="AV15" i="137"/>
  <c r="AV17" i="137"/>
  <c r="AV19" i="137"/>
  <c r="AV21" i="137"/>
  <c r="AV23" i="137"/>
  <c r="AV25" i="137"/>
  <c r="AV27" i="137"/>
  <c r="AV29" i="137"/>
  <c r="AV31" i="137"/>
  <c r="AV45" i="137"/>
  <c r="AV47" i="137"/>
  <c r="AV49" i="137"/>
  <c r="AV51" i="137"/>
  <c r="AV53" i="137"/>
  <c r="AV55" i="137"/>
  <c r="AV57" i="137"/>
  <c r="AV59" i="137"/>
  <c r="AV61" i="137"/>
  <c r="AV18" i="136"/>
  <c r="AV46" i="136"/>
  <c r="AV48" i="136"/>
  <c r="AV50" i="136"/>
  <c r="AV52" i="136"/>
  <c r="AV54" i="136"/>
  <c r="AV56" i="136"/>
  <c r="AV58" i="136"/>
  <c r="AV60" i="136"/>
  <c r="AV62" i="136"/>
  <c r="AV64" i="136"/>
  <c r="AV16" i="136"/>
  <c r="AV22" i="136"/>
  <c r="AY2" i="136"/>
  <c r="AV26" i="136"/>
  <c r="AV24" i="136"/>
  <c r="AV30" i="136"/>
  <c r="AV13" i="136"/>
  <c r="AV15" i="136"/>
  <c r="AV17" i="136"/>
  <c r="AV19" i="136"/>
  <c r="AV21" i="136"/>
  <c r="AV23" i="136"/>
  <c r="AV25" i="136"/>
  <c r="AV27" i="136"/>
  <c r="AV29" i="136"/>
  <c r="AV31" i="136"/>
  <c r="AV12" i="136"/>
  <c r="AV14" i="136"/>
  <c r="AV20" i="136"/>
  <c r="AV28" i="136"/>
  <c r="AV45" i="136"/>
  <c r="AV47" i="136"/>
  <c r="AV49" i="136"/>
  <c r="AV51" i="136"/>
  <c r="AV53" i="136"/>
  <c r="AV55" i="136"/>
  <c r="AV57" i="136"/>
  <c r="AV59" i="136"/>
  <c r="AV61" i="136"/>
  <c r="AV49" i="135"/>
  <c r="AV63" i="135"/>
  <c r="AV61" i="135"/>
  <c r="AV59" i="135"/>
  <c r="AV57" i="135"/>
  <c r="AV55" i="135"/>
  <c r="AV53" i="135"/>
  <c r="AV51" i="135"/>
  <c r="AV31" i="135"/>
  <c r="AV29" i="135"/>
  <c r="AV27" i="135"/>
  <c r="AV25" i="135"/>
  <c r="AV23" i="135"/>
  <c r="AV21" i="135"/>
  <c r="AV19" i="135"/>
  <c r="AV17" i="135"/>
  <c r="AV15" i="135"/>
  <c r="AV13" i="135"/>
  <c r="AV54" i="135"/>
  <c r="AV50" i="135"/>
  <c r="AY2" i="135"/>
  <c r="AV56" i="135"/>
  <c r="AV48" i="135"/>
  <c r="AV46" i="135"/>
  <c r="AV64" i="135"/>
  <c r="AV62" i="135"/>
  <c r="AV60" i="135"/>
  <c r="AV58" i="135"/>
  <c r="AV52" i="135"/>
  <c r="AV30" i="135"/>
  <c r="AV28" i="135"/>
  <c r="AV26" i="135"/>
  <c r="AV24" i="135"/>
  <c r="AV22" i="135"/>
  <c r="AV20" i="135"/>
  <c r="AV18" i="135"/>
  <c r="AV16" i="135"/>
  <c r="AV14" i="135"/>
  <c r="AV12" i="135"/>
  <c r="AV45" i="135"/>
  <c r="P5" i="151" l="1"/>
  <c r="P38" i="151" s="1"/>
  <c r="F3" i="154"/>
  <c r="F36" i="154" s="1"/>
  <c r="F3" i="151"/>
  <c r="F36" i="151" s="1"/>
  <c r="F3" i="147"/>
  <c r="F36" i="147" s="1"/>
  <c r="AV8" i="151"/>
  <c r="U3" i="151" s="1"/>
  <c r="U36" i="151" s="1"/>
  <c r="AE3" i="151"/>
  <c r="AE36" i="151" s="1"/>
  <c r="AY8" i="151"/>
  <c r="U4" i="151" s="1"/>
  <c r="U37" i="151" s="1"/>
  <c r="Z5" i="147"/>
  <c r="AX5" i="147" s="1"/>
  <c r="AE3" i="154"/>
  <c r="AE36" i="154" s="1"/>
  <c r="Z5" i="154"/>
  <c r="AX5" i="154" s="1"/>
  <c r="F3" i="156"/>
  <c r="F36" i="156" s="1"/>
  <c r="Z5" i="156"/>
  <c r="Z38" i="156" s="1"/>
  <c r="P5" i="156"/>
  <c r="P38" i="156" s="1"/>
  <c r="F5" i="156"/>
  <c r="F38" i="156" s="1"/>
  <c r="F5" i="154"/>
  <c r="F38" i="154" s="1"/>
  <c r="F5" i="161"/>
  <c r="F38" i="161" s="1"/>
  <c r="P5" i="154"/>
  <c r="P38" i="154" s="1"/>
  <c r="F3" i="161"/>
  <c r="F36" i="161" s="1"/>
  <c r="AV5" i="161"/>
  <c r="H7" i="161" s="1"/>
  <c r="H40" i="161" s="1"/>
  <c r="AV8" i="154"/>
  <c r="U3" i="154" s="1"/>
  <c r="U36" i="154" s="1"/>
  <c r="AV5" i="156"/>
  <c r="AV5" i="159"/>
  <c r="B7" i="159" s="1"/>
  <c r="B40" i="159" s="1"/>
  <c r="AV5" i="147"/>
  <c r="B7" i="147" s="1"/>
  <c r="B40" i="147" s="1"/>
  <c r="AE3" i="147"/>
  <c r="AE36" i="147" s="1"/>
  <c r="F3" i="145"/>
  <c r="F36" i="145" s="1"/>
  <c r="P5" i="159"/>
  <c r="P38" i="159" s="1"/>
  <c r="F5" i="145"/>
  <c r="F38" i="145" s="1"/>
  <c r="AV5" i="145"/>
  <c r="H7" i="145" s="1"/>
  <c r="H40" i="145" s="1"/>
  <c r="AV8" i="159"/>
  <c r="U3" i="159" s="1"/>
  <c r="U36" i="159" s="1"/>
  <c r="F5" i="159"/>
  <c r="F38" i="159" s="1"/>
  <c r="P5" i="145"/>
  <c r="P38" i="145" s="1"/>
  <c r="AE3" i="159"/>
  <c r="AE36" i="159" s="1"/>
  <c r="F5" i="147"/>
  <c r="F38" i="147" s="1"/>
  <c r="AV8" i="145"/>
  <c r="U3" i="145" s="1"/>
  <c r="U36" i="145" s="1"/>
  <c r="Z5" i="159"/>
  <c r="Z38" i="159" s="1"/>
  <c r="P5" i="147"/>
  <c r="P38" i="147" s="1"/>
  <c r="AY8" i="159"/>
  <c r="U4" i="159" s="1"/>
  <c r="U37" i="159" s="1"/>
  <c r="AV8" i="147"/>
  <c r="U3" i="147" s="1"/>
  <c r="U36" i="147" s="1"/>
  <c r="AV8" i="150"/>
  <c r="U3" i="150" s="1"/>
  <c r="U36" i="150" s="1"/>
  <c r="Z5" i="150"/>
  <c r="Z38" i="150" s="1"/>
  <c r="AY8" i="161"/>
  <c r="U4" i="161" s="1"/>
  <c r="U37" i="161" s="1"/>
  <c r="Z5" i="161"/>
  <c r="P5" i="161"/>
  <c r="P38" i="161" s="1"/>
  <c r="AV8" i="161"/>
  <c r="U3" i="161" s="1"/>
  <c r="U36" i="161" s="1"/>
  <c r="B7" i="150"/>
  <c r="B40" i="150" s="1"/>
  <c r="F3" i="150"/>
  <c r="F36" i="150" s="1"/>
  <c r="AE3" i="150"/>
  <c r="AE36" i="150" s="1"/>
  <c r="H7" i="150"/>
  <c r="H40" i="150" s="1"/>
  <c r="F5" i="150"/>
  <c r="F38" i="150" s="1"/>
  <c r="AY8" i="150"/>
  <c r="U4" i="150" s="1"/>
  <c r="U37" i="150" s="1"/>
  <c r="AV5" i="163"/>
  <c r="F3" i="163"/>
  <c r="F36" i="163" s="1"/>
  <c r="AV8" i="163"/>
  <c r="U3" i="163" s="1"/>
  <c r="U36" i="163" s="1"/>
  <c r="P5" i="163"/>
  <c r="P38" i="163" s="1"/>
  <c r="F5" i="163"/>
  <c r="F38" i="163" s="1"/>
  <c r="AY8" i="163"/>
  <c r="U4" i="163" s="1"/>
  <c r="U37" i="163" s="1"/>
  <c r="Z5" i="163"/>
  <c r="AE3" i="163"/>
  <c r="AE36" i="163" s="1"/>
  <c r="F5" i="157"/>
  <c r="F38" i="157" s="1"/>
  <c r="AE3" i="157"/>
  <c r="AE36" i="157" s="1"/>
  <c r="AV5" i="157"/>
  <c r="F3" i="157"/>
  <c r="F36" i="157" s="1"/>
  <c r="AY8" i="157"/>
  <c r="U4" i="157" s="1"/>
  <c r="U37" i="157" s="1"/>
  <c r="Z5" i="157"/>
  <c r="AV8" i="157"/>
  <c r="U3" i="157" s="1"/>
  <c r="U36" i="157" s="1"/>
  <c r="P5" i="157"/>
  <c r="P38" i="157" s="1"/>
  <c r="F5" i="155"/>
  <c r="F38" i="155" s="1"/>
  <c r="AE3" i="155"/>
  <c r="AE36" i="155" s="1"/>
  <c r="AV5" i="155"/>
  <c r="F3" i="155"/>
  <c r="F36" i="155" s="1"/>
  <c r="AY8" i="155"/>
  <c r="U4" i="155" s="1"/>
  <c r="U37" i="155" s="1"/>
  <c r="Z5" i="155"/>
  <c r="AV8" i="155"/>
  <c r="U3" i="155" s="1"/>
  <c r="U36" i="155" s="1"/>
  <c r="P5" i="155"/>
  <c r="P38" i="155" s="1"/>
  <c r="H7" i="154"/>
  <c r="H40" i="154" s="1"/>
  <c r="N7" i="154"/>
  <c r="N40" i="154" s="1"/>
  <c r="B7" i="154"/>
  <c r="B40" i="154" s="1"/>
  <c r="AE3" i="158"/>
  <c r="AE36" i="158" s="1"/>
  <c r="AV5" i="158"/>
  <c r="F3" i="158"/>
  <c r="F36" i="158" s="1"/>
  <c r="AY8" i="158"/>
  <c r="U4" i="158" s="1"/>
  <c r="U37" i="158" s="1"/>
  <c r="Z5" i="158"/>
  <c r="AV8" i="158"/>
  <c r="U3" i="158" s="1"/>
  <c r="U36" i="158" s="1"/>
  <c r="P5" i="158"/>
  <c r="P38" i="158" s="1"/>
  <c r="F5" i="158"/>
  <c r="F38" i="158" s="1"/>
  <c r="AY8" i="160"/>
  <c r="U4" i="160" s="1"/>
  <c r="U37" i="160" s="1"/>
  <c r="Z5" i="160"/>
  <c r="F5" i="160"/>
  <c r="F38" i="160" s="1"/>
  <c r="AV8" i="160"/>
  <c r="U3" i="160" s="1"/>
  <c r="U36" i="160" s="1"/>
  <c r="AE3" i="160"/>
  <c r="AE36" i="160" s="1"/>
  <c r="F3" i="160"/>
  <c r="F36" i="160" s="1"/>
  <c r="AV5" i="160"/>
  <c r="P5" i="160"/>
  <c r="P38" i="160" s="1"/>
  <c r="Z5" i="151"/>
  <c r="F5" i="151"/>
  <c r="F38" i="151" s="1"/>
  <c r="Z38" i="154"/>
  <c r="AV5" i="162"/>
  <c r="F3" i="162"/>
  <c r="F36" i="162" s="1"/>
  <c r="AY8" i="162"/>
  <c r="U4" i="162" s="1"/>
  <c r="U37" i="162" s="1"/>
  <c r="Z5" i="162"/>
  <c r="F5" i="162"/>
  <c r="F38" i="162" s="1"/>
  <c r="AV8" i="162"/>
  <c r="U3" i="162" s="1"/>
  <c r="U36" i="162" s="1"/>
  <c r="P5" i="162"/>
  <c r="P38" i="162" s="1"/>
  <c r="AE3" i="162"/>
  <c r="AE36" i="162" s="1"/>
  <c r="Z5" i="145"/>
  <c r="AE3" i="145"/>
  <c r="AE36" i="145" s="1"/>
  <c r="AE3" i="149"/>
  <c r="AE36" i="149" s="1"/>
  <c r="AV5" i="149"/>
  <c r="F3" i="149"/>
  <c r="F36" i="149" s="1"/>
  <c r="AY8" i="149"/>
  <c r="U4" i="149" s="1"/>
  <c r="U37" i="149" s="1"/>
  <c r="Z5" i="149"/>
  <c r="AV8" i="149"/>
  <c r="U3" i="149" s="1"/>
  <c r="U36" i="149" s="1"/>
  <c r="P5" i="149"/>
  <c r="P38" i="149" s="1"/>
  <c r="F5" i="149"/>
  <c r="F38" i="149" s="1"/>
  <c r="AE3" i="153"/>
  <c r="AE36" i="153" s="1"/>
  <c r="AV5" i="153"/>
  <c r="F3" i="153"/>
  <c r="F36" i="153" s="1"/>
  <c r="AY8" i="153"/>
  <c r="U4" i="153" s="1"/>
  <c r="U37" i="153" s="1"/>
  <c r="Z5" i="153"/>
  <c r="F5" i="153"/>
  <c r="F38" i="153" s="1"/>
  <c r="P5" i="153"/>
  <c r="P38" i="153" s="1"/>
  <c r="AV8" i="153"/>
  <c r="U3" i="153" s="1"/>
  <c r="U36" i="153" s="1"/>
  <c r="AE3" i="144"/>
  <c r="AE36" i="144" s="1"/>
  <c r="AV5" i="144"/>
  <c r="F3" i="144"/>
  <c r="F36" i="144" s="1"/>
  <c r="F5" i="144"/>
  <c r="F38" i="144" s="1"/>
  <c r="AY8" i="144"/>
  <c r="U4" i="144" s="1"/>
  <c r="U37" i="144" s="1"/>
  <c r="Z5" i="144"/>
  <c r="AV8" i="144"/>
  <c r="U3" i="144" s="1"/>
  <c r="U36" i="144" s="1"/>
  <c r="P5" i="144"/>
  <c r="P38" i="144" s="1"/>
  <c r="AV5" i="152"/>
  <c r="F3" i="152"/>
  <c r="F36" i="152" s="1"/>
  <c r="AY8" i="152"/>
  <c r="U4" i="152" s="1"/>
  <c r="U37" i="152" s="1"/>
  <c r="Z5" i="152"/>
  <c r="AV8" i="152"/>
  <c r="U3" i="152" s="1"/>
  <c r="U36" i="152" s="1"/>
  <c r="P5" i="152"/>
  <c r="P38" i="152" s="1"/>
  <c r="F5" i="152"/>
  <c r="F38" i="152" s="1"/>
  <c r="AE3" i="152"/>
  <c r="AE36" i="152" s="1"/>
  <c r="F5" i="148"/>
  <c r="F38" i="148" s="1"/>
  <c r="AV5" i="148"/>
  <c r="F3" i="148"/>
  <c r="F36" i="148" s="1"/>
  <c r="AY8" i="148"/>
  <c r="U4" i="148" s="1"/>
  <c r="U37" i="148" s="1"/>
  <c r="AE3" i="148"/>
  <c r="AE36" i="148" s="1"/>
  <c r="AV8" i="148"/>
  <c r="U3" i="148" s="1"/>
  <c r="U36" i="148" s="1"/>
  <c r="Z5" i="148"/>
  <c r="P5" i="148"/>
  <c r="P38" i="148" s="1"/>
  <c r="N7" i="151"/>
  <c r="N40" i="151" s="1"/>
  <c r="H7" i="151"/>
  <c r="H40" i="151" s="1"/>
  <c r="B7" i="151"/>
  <c r="B40" i="151" s="1"/>
  <c r="AV5" i="146"/>
  <c r="F3" i="146"/>
  <c r="F36" i="146" s="1"/>
  <c r="AY8" i="146"/>
  <c r="U4" i="146" s="1"/>
  <c r="U37" i="146" s="1"/>
  <c r="Z5" i="146"/>
  <c r="AV8" i="146"/>
  <c r="U3" i="146" s="1"/>
  <c r="U36" i="146" s="1"/>
  <c r="P5" i="146"/>
  <c r="P38" i="146" s="1"/>
  <c r="F5" i="146"/>
  <c r="F38" i="146" s="1"/>
  <c r="AE3" i="146"/>
  <c r="AE36" i="146" s="1"/>
  <c r="AE3" i="143"/>
  <c r="AE36" i="143" s="1"/>
  <c r="AV5" i="143"/>
  <c r="F3" i="143"/>
  <c r="F36" i="143" s="1"/>
  <c r="AY8" i="143"/>
  <c r="U4" i="143" s="1"/>
  <c r="U37" i="143" s="1"/>
  <c r="Z5" i="143"/>
  <c r="AV8" i="143"/>
  <c r="U3" i="143" s="1"/>
  <c r="U36" i="143" s="1"/>
  <c r="P5" i="143"/>
  <c r="P38" i="143" s="1"/>
  <c r="F5" i="143"/>
  <c r="F38" i="143" s="1"/>
  <c r="AE3" i="142"/>
  <c r="AE36" i="142" s="1"/>
  <c r="AV5" i="142"/>
  <c r="F3" i="142"/>
  <c r="F36" i="142" s="1"/>
  <c r="AY8" i="142"/>
  <c r="U4" i="142" s="1"/>
  <c r="U37" i="142" s="1"/>
  <c r="Z5" i="142"/>
  <c r="AV8" i="142"/>
  <c r="U3" i="142" s="1"/>
  <c r="U36" i="142" s="1"/>
  <c r="P5" i="142"/>
  <c r="P38" i="142" s="1"/>
  <c r="F5" i="142"/>
  <c r="F38" i="142" s="1"/>
  <c r="AE3" i="141"/>
  <c r="AE36" i="141" s="1"/>
  <c r="AY8" i="141"/>
  <c r="U4" i="141" s="1"/>
  <c r="U37" i="141" s="1"/>
  <c r="Z5" i="141"/>
  <c r="AV5" i="141"/>
  <c r="F3" i="141"/>
  <c r="F36" i="141" s="1"/>
  <c r="AV8" i="141"/>
  <c r="U3" i="141" s="1"/>
  <c r="U36" i="141" s="1"/>
  <c r="P5" i="141"/>
  <c r="P38" i="141" s="1"/>
  <c r="F5" i="141"/>
  <c r="F38" i="141" s="1"/>
  <c r="AE3" i="140"/>
  <c r="AE36" i="140" s="1"/>
  <c r="AV5" i="140"/>
  <c r="F3" i="140"/>
  <c r="F36" i="140" s="1"/>
  <c r="AY8" i="140"/>
  <c r="U4" i="140" s="1"/>
  <c r="U37" i="140" s="1"/>
  <c r="Z5" i="140"/>
  <c r="AV8" i="140"/>
  <c r="U3" i="140" s="1"/>
  <c r="U36" i="140" s="1"/>
  <c r="P5" i="140"/>
  <c r="P38" i="140" s="1"/>
  <c r="F5" i="140"/>
  <c r="F38" i="140" s="1"/>
  <c r="AE3" i="139"/>
  <c r="AE36" i="139" s="1"/>
  <c r="AV5" i="139"/>
  <c r="F3" i="139"/>
  <c r="F36" i="139" s="1"/>
  <c r="AY8" i="139"/>
  <c r="U4" i="139" s="1"/>
  <c r="U37" i="139" s="1"/>
  <c r="Z5" i="139"/>
  <c r="AV8" i="139"/>
  <c r="U3" i="139" s="1"/>
  <c r="U36" i="139" s="1"/>
  <c r="P5" i="139"/>
  <c r="P38" i="139" s="1"/>
  <c r="F5" i="139"/>
  <c r="F38" i="139" s="1"/>
  <c r="AE3" i="138"/>
  <c r="AE36" i="138" s="1"/>
  <c r="AV5" i="138"/>
  <c r="F3" i="138"/>
  <c r="F36" i="138" s="1"/>
  <c r="Z5" i="138"/>
  <c r="AY8" i="138"/>
  <c r="U4" i="138" s="1"/>
  <c r="U37" i="138" s="1"/>
  <c r="AV8" i="138"/>
  <c r="U3" i="138" s="1"/>
  <c r="U36" i="138" s="1"/>
  <c r="P5" i="138"/>
  <c r="P38" i="138" s="1"/>
  <c r="F5" i="138"/>
  <c r="F38" i="138" s="1"/>
  <c r="AE3" i="137"/>
  <c r="AE36" i="137" s="1"/>
  <c r="AV5" i="137"/>
  <c r="F3" i="137"/>
  <c r="F36" i="137" s="1"/>
  <c r="AY8" i="137"/>
  <c r="U4" i="137" s="1"/>
  <c r="U37" i="137" s="1"/>
  <c r="Z5" i="137"/>
  <c r="AV8" i="137"/>
  <c r="U3" i="137" s="1"/>
  <c r="U36" i="137" s="1"/>
  <c r="P5" i="137"/>
  <c r="P38" i="137" s="1"/>
  <c r="F5" i="137"/>
  <c r="F38" i="137" s="1"/>
  <c r="AE3" i="136"/>
  <c r="AE36" i="136" s="1"/>
  <c r="AV5" i="136"/>
  <c r="F3" i="136"/>
  <c r="F36" i="136" s="1"/>
  <c r="AY8" i="136"/>
  <c r="U4" i="136" s="1"/>
  <c r="U37" i="136" s="1"/>
  <c r="Z5" i="136"/>
  <c r="P5" i="136"/>
  <c r="P38" i="136" s="1"/>
  <c r="AV8" i="136"/>
  <c r="U3" i="136" s="1"/>
  <c r="U36" i="136" s="1"/>
  <c r="F5" i="136"/>
  <c r="F38" i="136" s="1"/>
  <c r="AV5" i="135"/>
  <c r="F3" i="135"/>
  <c r="F36" i="135" s="1"/>
  <c r="AY8" i="135"/>
  <c r="U4" i="135" s="1"/>
  <c r="U37" i="135" s="1"/>
  <c r="Z5" i="135"/>
  <c r="F5" i="135"/>
  <c r="F38" i="135" s="1"/>
  <c r="P5" i="135"/>
  <c r="P38" i="135" s="1"/>
  <c r="AE3" i="135"/>
  <c r="AE36" i="135" s="1"/>
  <c r="AV8" i="135"/>
  <c r="U3" i="135" s="1"/>
  <c r="U36" i="135" s="1"/>
  <c r="Z38" i="147" l="1"/>
  <c r="AX5" i="156"/>
  <c r="AX5" i="159"/>
  <c r="AF54" i="159" s="1"/>
  <c r="AJ54" i="159" s="1"/>
  <c r="B7" i="161"/>
  <c r="B40" i="161" s="1"/>
  <c r="N7" i="161"/>
  <c r="N40" i="161" s="1"/>
  <c r="N7" i="145"/>
  <c r="N40" i="145" s="1"/>
  <c r="B7" i="145"/>
  <c r="B40" i="145" s="1"/>
  <c r="AX5" i="150"/>
  <c r="AF48" i="150" s="1"/>
  <c r="AJ48" i="150" s="1"/>
  <c r="H7" i="147"/>
  <c r="H40" i="147" s="1"/>
  <c r="H7" i="159"/>
  <c r="H40" i="159" s="1"/>
  <c r="N7" i="147"/>
  <c r="N40" i="147" s="1"/>
  <c r="B7" i="156"/>
  <c r="B40" i="156" s="1"/>
  <c r="H7" i="156"/>
  <c r="H40" i="156" s="1"/>
  <c r="N7" i="156"/>
  <c r="N40" i="156" s="1"/>
  <c r="N7" i="159"/>
  <c r="N40" i="159" s="1"/>
  <c r="AX5" i="161"/>
  <c r="Z38" i="161"/>
  <c r="AX5" i="155"/>
  <c r="Z38" i="155"/>
  <c r="AX5" i="157"/>
  <c r="Z38" i="157"/>
  <c r="AX5" i="163"/>
  <c r="Z38" i="163"/>
  <c r="N7" i="158"/>
  <c r="N40" i="158" s="1"/>
  <c r="H7" i="158"/>
  <c r="H40" i="158" s="1"/>
  <c r="B7" i="158"/>
  <c r="B40" i="158" s="1"/>
  <c r="Z38" i="162"/>
  <c r="AX5" i="162"/>
  <c r="AX5" i="160"/>
  <c r="Z38" i="160"/>
  <c r="AX5" i="151"/>
  <c r="Z38" i="151"/>
  <c r="Z38" i="145"/>
  <c r="AX5" i="145"/>
  <c r="AF63" i="154"/>
  <c r="AJ63" i="154" s="1"/>
  <c r="AF61" i="154"/>
  <c r="AJ61" i="154" s="1"/>
  <c r="AF59" i="154"/>
  <c r="AJ59" i="154" s="1"/>
  <c r="AF57" i="154"/>
  <c r="AJ57" i="154" s="1"/>
  <c r="AF55" i="154"/>
  <c r="AJ55" i="154" s="1"/>
  <c r="AF53" i="154"/>
  <c r="AJ53" i="154" s="1"/>
  <c r="AF51" i="154"/>
  <c r="AJ51" i="154" s="1"/>
  <c r="AF49" i="154"/>
  <c r="AJ49" i="154" s="1"/>
  <c r="AF47" i="154"/>
  <c r="AJ47" i="154" s="1"/>
  <c r="AF45" i="154"/>
  <c r="AF31" i="154"/>
  <c r="AJ31" i="154" s="1"/>
  <c r="AF29" i="154"/>
  <c r="AJ29" i="154" s="1"/>
  <c r="AF64" i="154"/>
  <c r="AJ64" i="154" s="1"/>
  <c r="AF62" i="154"/>
  <c r="AJ62" i="154" s="1"/>
  <c r="AF60" i="154"/>
  <c r="AJ60" i="154" s="1"/>
  <c r="AF58" i="154"/>
  <c r="AJ58" i="154" s="1"/>
  <c r="AF56" i="154"/>
  <c r="AJ56" i="154" s="1"/>
  <c r="AF54" i="154"/>
  <c r="AJ54" i="154" s="1"/>
  <c r="AF52" i="154"/>
  <c r="AJ52" i="154" s="1"/>
  <c r="AF50" i="154"/>
  <c r="AJ50" i="154" s="1"/>
  <c r="AF48" i="154"/>
  <c r="AJ48" i="154" s="1"/>
  <c r="AF46" i="154"/>
  <c r="AJ46" i="154" s="1"/>
  <c r="AF21" i="154"/>
  <c r="AJ21" i="154" s="1"/>
  <c r="AF17" i="154"/>
  <c r="AJ17" i="154" s="1"/>
  <c r="AF26" i="154"/>
  <c r="AJ26" i="154" s="1"/>
  <c r="AF13" i="154"/>
  <c r="AJ13" i="154" s="1"/>
  <c r="AF25" i="154"/>
  <c r="AJ25" i="154" s="1"/>
  <c r="AF20" i="154"/>
  <c r="AJ20" i="154" s="1"/>
  <c r="AF16" i="154"/>
  <c r="AJ16" i="154" s="1"/>
  <c r="AF24" i="154"/>
  <c r="AJ24" i="154" s="1"/>
  <c r="AF19" i="154"/>
  <c r="AJ19" i="154" s="1"/>
  <c r="AF15" i="154"/>
  <c r="AJ15" i="154" s="1"/>
  <c r="AF12" i="154"/>
  <c r="AF30" i="154"/>
  <c r="AJ30" i="154" s="1"/>
  <c r="AF23" i="154"/>
  <c r="AJ23" i="154" s="1"/>
  <c r="AF28" i="154"/>
  <c r="AJ28" i="154" s="1"/>
  <c r="AF18" i="154"/>
  <c r="AJ18" i="154" s="1"/>
  <c r="AF14" i="154"/>
  <c r="AJ14" i="154" s="1"/>
  <c r="AF27" i="154"/>
  <c r="AJ27" i="154" s="1"/>
  <c r="AF22" i="154"/>
  <c r="AJ22" i="154" s="1"/>
  <c r="N7" i="155"/>
  <c r="N40" i="155" s="1"/>
  <c r="H7" i="155"/>
  <c r="H40" i="155" s="1"/>
  <c r="B7" i="155"/>
  <c r="B40" i="155" s="1"/>
  <c r="N7" i="157"/>
  <c r="N40" i="157" s="1"/>
  <c r="B7" i="157"/>
  <c r="B40" i="157" s="1"/>
  <c r="H7" i="157"/>
  <c r="H40" i="157" s="1"/>
  <c r="N7" i="162"/>
  <c r="N40" i="162" s="1"/>
  <c r="H7" i="162"/>
  <c r="H40" i="162" s="1"/>
  <c r="B7" i="162"/>
  <c r="B40" i="162" s="1"/>
  <c r="N7" i="160"/>
  <c r="N40" i="160" s="1"/>
  <c r="H7" i="160"/>
  <c r="H40" i="160" s="1"/>
  <c r="B7" i="160"/>
  <c r="B40" i="160" s="1"/>
  <c r="AF63" i="156"/>
  <c r="AJ63" i="156" s="1"/>
  <c r="AF61" i="156"/>
  <c r="AJ61" i="156" s="1"/>
  <c r="AF59" i="156"/>
  <c r="AJ59" i="156" s="1"/>
  <c r="AF57" i="156"/>
  <c r="AJ57" i="156" s="1"/>
  <c r="AF55" i="156"/>
  <c r="AJ55" i="156" s="1"/>
  <c r="AF53" i="156"/>
  <c r="AJ53" i="156" s="1"/>
  <c r="AF51" i="156"/>
  <c r="AJ51" i="156" s="1"/>
  <c r="AF49" i="156"/>
  <c r="AJ49" i="156" s="1"/>
  <c r="AF47" i="156"/>
  <c r="AJ47" i="156" s="1"/>
  <c r="AF45" i="156"/>
  <c r="AF64" i="156"/>
  <c r="AJ64" i="156" s="1"/>
  <c r="AF62" i="156"/>
  <c r="AJ62" i="156" s="1"/>
  <c r="AF60" i="156"/>
  <c r="AJ60" i="156" s="1"/>
  <c r="AF58" i="156"/>
  <c r="AJ58" i="156" s="1"/>
  <c r="AF56" i="156"/>
  <c r="AJ56" i="156" s="1"/>
  <c r="AF54" i="156"/>
  <c r="AJ54" i="156" s="1"/>
  <c r="AF52" i="156"/>
  <c r="AJ52" i="156" s="1"/>
  <c r="AF50" i="156"/>
  <c r="AJ50" i="156" s="1"/>
  <c r="AF48" i="156"/>
  <c r="AJ48" i="156" s="1"/>
  <c r="AF46" i="156"/>
  <c r="AJ46" i="156" s="1"/>
  <c r="AF28" i="156"/>
  <c r="AJ28" i="156" s="1"/>
  <c r="AF12" i="156"/>
  <c r="AF27" i="156"/>
  <c r="AJ27" i="156" s="1"/>
  <c r="AF23" i="156"/>
  <c r="AJ23" i="156" s="1"/>
  <c r="AF19" i="156"/>
  <c r="AJ19" i="156" s="1"/>
  <c r="AF15" i="156"/>
  <c r="AJ15" i="156" s="1"/>
  <c r="AF26" i="156"/>
  <c r="AJ26" i="156" s="1"/>
  <c r="AF22" i="156"/>
  <c r="AJ22" i="156" s="1"/>
  <c r="AF18" i="156"/>
  <c r="AJ18" i="156" s="1"/>
  <c r="AF14" i="156"/>
  <c r="AJ14" i="156" s="1"/>
  <c r="AF31" i="156"/>
  <c r="AJ31" i="156" s="1"/>
  <c r="AF25" i="156"/>
  <c r="AJ25" i="156" s="1"/>
  <c r="AF21" i="156"/>
  <c r="AJ21" i="156" s="1"/>
  <c r="AF17" i="156"/>
  <c r="AJ17" i="156" s="1"/>
  <c r="AF13" i="156"/>
  <c r="AJ13" i="156" s="1"/>
  <c r="AF30" i="156"/>
  <c r="AJ30" i="156" s="1"/>
  <c r="AF16" i="156"/>
  <c r="AJ16" i="156" s="1"/>
  <c r="AF29" i="156"/>
  <c r="AJ29" i="156" s="1"/>
  <c r="AF20" i="156"/>
  <c r="AJ20" i="156" s="1"/>
  <c r="AF24" i="156"/>
  <c r="AJ24" i="156" s="1"/>
  <c r="AF64" i="159"/>
  <c r="AJ64" i="159" s="1"/>
  <c r="AF27" i="159"/>
  <c r="AJ27" i="159" s="1"/>
  <c r="AF23" i="159"/>
  <c r="AJ23" i="159" s="1"/>
  <c r="AF19" i="159"/>
  <c r="AJ19" i="159" s="1"/>
  <c r="Z38" i="158"/>
  <c r="AX5" i="158"/>
  <c r="N7" i="163"/>
  <c r="N40" i="163" s="1"/>
  <c r="H7" i="163"/>
  <c r="H40" i="163" s="1"/>
  <c r="B7" i="163"/>
  <c r="B40" i="163" s="1"/>
  <c r="N7" i="152"/>
  <c r="N40" i="152" s="1"/>
  <c r="H7" i="152"/>
  <c r="H40" i="152" s="1"/>
  <c r="B7" i="152"/>
  <c r="B40" i="152" s="1"/>
  <c r="AF63" i="147"/>
  <c r="AJ63" i="147" s="1"/>
  <c r="AF61" i="147"/>
  <c r="AJ61" i="147" s="1"/>
  <c r="AF59" i="147"/>
  <c r="AJ59" i="147" s="1"/>
  <c r="AF60" i="147"/>
  <c r="AJ60" i="147" s="1"/>
  <c r="AF50" i="147"/>
  <c r="AJ50" i="147" s="1"/>
  <c r="AF48" i="147"/>
  <c r="AJ48" i="147" s="1"/>
  <c r="AF46" i="147"/>
  <c r="AJ46" i="147" s="1"/>
  <c r="AF52" i="147"/>
  <c r="AJ52" i="147" s="1"/>
  <c r="AF30" i="147"/>
  <c r="AJ30" i="147" s="1"/>
  <c r="AF28" i="147"/>
  <c r="AJ28" i="147" s="1"/>
  <c r="AF26" i="147"/>
  <c r="AJ26" i="147" s="1"/>
  <c r="AF24" i="147"/>
  <c r="AJ24" i="147" s="1"/>
  <c r="AF22" i="147"/>
  <c r="AJ22" i="147" s="1"/>
  <c r="AF20" i="147"/>
  <c r="AJ20" i="147" s="1"/>
  <c r="AF18" i="147"/>
  <c r="AJ18" i="147" s="1"/>
  <c r="AF16" i="147"/>
  <c r="AJ16" i="147" s="1"/>
  <c r="AF14" i="147"/>
  <c r="AJ14" i="147" s="1"/>
  <c r="AF12" i="147"/>
  <c r="AF54" i="147"/>
  <c r="AJ54" i="147" s="1"/>
  <c r="AF62" i="147"/>
  <c r="AJ62" i="147" s="1"/>
  <c r="AF56" i="147"/>
  <c r="AJ56" i="147" s="1"/>
  <c r="AF51" i="147"/>
  <c r="AJ51" i="147" s="1"/>
  <c r="AF49" i="147"/>
  <c r="AJ49" i="147" s="1"/>
  <c r="AF47" i="147"/>
  <c r="AJ47" i="147" s="1"/>
  <c r="AF45" i="147"/>
  <c r="AF58" i="147"/>
  <c r="AJ58" i="147" s="1"/>
  <c r="AF53" i="147"/>
  <c r="AJ53" i="147" s="1"/>
  <c r="AF31" i="147"/>
  <c r="AJ31" i="147" s="1"/>
  <c r="AF29" i="147"/>
  <c r="AJ29" i="147" s="1"/>
  <c r="AF27" i="147"/>
  <c r="AJ27" i="147" s="1"/>
  <c r="AF64" i="147"/>
  <c r="AJ64" i="147" s="1"/>
  <c r="AF55" i="147"/>
  <c r="AJ55" i="147" s="1"/>
  <c r="AF57" i="147"/>
  <c r="AJ57" i="147" s="1"/>
  <c r="AF17" i="147"/>
  <c r="AJ17" i="147" s="1"/>
  <c r="AF21" i="147"/>
  <c r="AJ21" i="147" s="1"/>
  <c r="AF23" i="147"/>
  <c r="AJ23" i="147" s="1"/>
  <c r="AF13" i="147"/>
  <c r="AJ13" i="147" s="1"/>
  <c r="AF25" i="147"/>
  <c r="AJ25" i="147" s="1"/>
  <c r="AF15" i="147"/>
  <c r="AJ15" i="147" s="1"/>
  <c r="AF19" i="147"/>
  <c r="AJ19" i="147" s="1"/>
  <c r="N7" i="153"/>
  <c r="N40" i="153" s="1"/>
  <c r="B7" i="153"/>
  <c r="B40" i="153" s="1"/>
  <c r="H7" i="153"/>
  <c r="H40" i="153" s="1"/>
  <c r="B7" i="149"/>
  <c r="B40" i="149" s="1"/>
  <c r="N7" i="149"/>
  <c r="N40" i="149" s="1"/>
  <c r="H7" i="149"/>
  <c r="H40" i="149" s="1"/>
  <c r="Z38" i="146"/>
  <c r="AX5" i="146"/>
  <c r="B7" i="146"/>
  <c r="B40" i="146" s="1"/>
  <c r="N7" i="146"/>
  <c r="N40" i="146" s="1"/>
  <c r="H7" i="146"/>
  <c r="H40" i="146" s="1"/>
  <c r="Z38" i="148"/>
  <c r="AX5" i="148"/>
  <c r="AX5" i="144"/>
  <c r="Z38" i="144"/>
  <c r="Z38" i="152"/>
  <c r="AX5" i="152"/>
  <c r="AX5" i="153"/>
  <c r="Z38" i="153"/>
  <c r="Z38" i="149"/>
  <c r="AX5" i="149"/>
  <c r="AF46" i="150"/>
  <c r="AJ46" i="150" s="1"/>
  <c r="AF55" i="150"/>
  <c r="AJ55" i="150" s="1"/>
  <c r="AF22" i="150"/>
  <c r="AJ22" i="150" s="1"/>
  <c r="N7" i="148"/>
  <c r="N40" i="148" s="1"/>
  <c r="B7" i="148"/>
  <c r="B40" i="148" s="1"/>
  <c r="H7" i="148"/>
  <c r="H40" i="148" s="1"/>
  <c r="B7" i="144"/>
  <c r="B40" i="144" s="1"/>
  <c r="N7" i="144"/>
  <c r="N40" i="144" s="1"/>
  <c r="H7" i="144"/>
  <c r="H40" i="144" s="1"/>
  <c r="AX5" i="143"/>
  <c r="Z38" i="143"/>
  <c r="B7" i="143"/>
  <c r="B40" i="143" s="1"/>
  <c r="H7" i="143"/>
  <c r="H40" i="143" s="1"/>
  <c r="N7" i="143"/>
  <c r="N40" i="143" s="1"/>
  <c r="AX5" i="142"/>
  <c r="Z38" i="142"/>
  <c r="B7" i="142"/>
  <c r="B40" i="142" s="1"/>
  <c r="N7" i="142"/>
  <c r="N40" i="142" s="1"/>
  <c r="H7" i="142"/>
  <c r="H40" i="142" s="1"/>
  <c r="B7" i="141"/>
  <c r="B40" i="141" s="1"/>
  <c r="N7" i="141"/>
  <c r="N40" i="141" s="1"/>
  <c r="H7" i="141"/>
  <c r="H40" i="141" s="1"/>
  <c r="AX5" i="141"/>
  <c r="Z38" i="141"/>
  <c r="B7" i="140"/>
  <c r="B40" i="140" s="1"/>
  <c r="H7" i="140"/>
  <c r="H40" i="140" s="1"/>
  <c r="N7" i="140"/>
  <c r="N40" i="140" s="1"/>
  <c r="AX5" i="140"/>
  <c r="Z38" i="140"/>
  <c r="AX5" i="139"/>
  <c r="Z38" i="139"/>
  <c r="B7" i="139"/>
  <c r="B40" i="139" s="1"/>
  <c r="H7" i="139"/>
  <c r="H40" i="139" s="1"/>
  <c r="N7" i="139"/>
  <c r="N40" i="139" s="1"/>
  <c r="B7" i="138"/>
  <c r="B40" i="138" s="1"/>
  <c r="H7" i="138"/>
  <c r="H40" i="138" s="1"/>
  <c r="N7" i="138"/>
  <c r="N40" i="138" s="1"/>
  <c r="AX5" i="138"/>
  <c r="Z38" i="138"/>
  <c r="B7" i="137"/>
  <c r="B40" i="137" s="1"/>
  <c r="H7" i="137"/>
  <c r="H40" i="137" s="1"/>
  <c r="N7" i="137"/>
  <c r="N40" i="137" s="1"/>
  <c r="AX5" i="137"/>
  <c r="Z38" i="137"/>
  <c r="B7" i="136"/>
  <c r="B40" i="136" s="1"/>
  <c r="N7" i="136"/>
  <c r="N40" i="136" s="1"/>
  <c r="H7" i="136"/>
  <c r="H40" i="136" s="1"/>
  <c r="AX5" i="136"/>
  <c r="Z38" i="136"/>
  <c r="AX5" i="135"/>
  <c r="Z38" i="135"/>
  <c r="N7" i="135"/>
  <c r="N40" i="135" s="1"/>
  <c r="H7" i="135"/>
  <c r="H40" i="135" s="1"/>
  <c r="B7" i="135"/>
  <c r="B40" i="135" s="1"/>
  <c r="AF17" i="150" l="1"/>
  <c r="AJ17" i="150" s="1"/>
  <c r="AF29" i="150"/>
  <c r="AJ29" i="150" s="1"/>
  <c r="AF13" i="150"/>
  <c r="AJ13" i="150" s="1"/>
  <c r="AF25" i="150"/>
  <c r="AJ25" i="150" s="1"/>
  <c r="AF49" i="150"/>
  <c r="AJ49" i="150" s="1"/>
  <c r="AF51" i="159"/>
  <c r="AJ51" i="159" s="1"/>
  <c r="AF61" i="159"/>
  <c r="AJ61" i="159" s="1"/>
  <c r="AF56" i="159"/>
  <c r="AJ56" i="159" s="1"/>
  <c r="AF16" i="159"/>
  <c r="AJ16" i="159" s="1"/>
  <c r="AF14" i="159"/>
  <c r="AJ14" i="159" s="1"/>
  <c r="AF48" i="159"/>
  <c r="AJ48" i="159" s="1"/>
  <c r="AF22" i="159"/>
  <c r="AJ22" i="159" s="1"/>
  <c r="AF58" i="159"/>
  <c r="AJ58" i="159" s="1"/>
  <c r="AF45" i="159"/>
  <c r="AJ45" i="159" s="1"/>
  <c r="AF17" i="159"/>
  <c r="AJ17" i="159" s="1"/>
  <c r="AF59" i="159"/>
  <c r="AJ59" i="159" s="1"/>
  <c r="AF15" i="159"/>
  <c r="AJ15" i="159" s="1"/>
  <c r="AF18" i="159"/>
  <c r="AJ18" i="159" s="1"/>
  <c r="AF47" i="159"/>
  <c r="AJ47" i="159" s="1"/>
  <c r="AF63" i="159"/>
  <c r="AJ63" i="159" s="1"/>
  <c r="AF60" i="159"/>
  <c r="AJ60" i="159" s="1"/>
  <c r="AF13" i="159"/>
  <c r="AJ13" i="159" s="1"/>
  <c r="AF20" i="159"/>
  <c r="AJ20" i="159" s="1"/>
  <c r="AF49" i="159"/>
  <c r="AJ49" i="159" s="1"/>
  <c r="AF46" i="159"/>
  <c r="AJ46" i="159" s="1"/>
  <c r="AF62" i="159"/>
  <c r="AJ62" i="159" s="1"/>
  <c r="AF29" i="159"/>
  <c r="AJ29" i="159" s="1"/>
  <c r="AF25" i="159"/>
  <c r="AJ25" i="159" s="1"/>
  <c r="AF24" i="159"/>
  <c r="AJ24" i="159" s="1"/>
  <c r="AF53" i="159"/>
  <c r="AJ53" i="159" s="1"/>
  <c r="AF50" i="159"/>
  <c r="AJ50" i="159" s="1"/>
  <c r="AF30" i="159"/>
  <c r="AJ30" i="159" s="1"/>
  <c r="AF28" i="159"/>
  <c r="AJ28" i="159" s="1"/>
  <c r="AF26" i="159"/>
  <c r="AJ26" i="159" s="1"/>
  <c r="AF55" i="159"/>
  <c r="AJ55" i="159" s="1"/>
  <c r="AF52" i="159"/>
  <c r="AJ52" i="159" s="1"/>
  <c r="AF21" i="159"/>
  <c r="AJ21" i="159" s="1"/>
  <c r="AF12" i="159"/>
  <c r="AJ12" i="159" s="1"/>
  <c r="AF31" i="159"/>
  <c r="AJ31" i="159" s="1"/>
  <c r="AF57" i="159"/>
  <c r="AJ57" i="159" s="1"/>
  <c r="AF23" i="150"/>
  <c r="AJ23" i="150" s="1"/>
  <c r="AF59" i="150"/>
  <c r="AJ59" i="150" s="1"/>
  <c r="AF19" i="150"/>
  <c r="AJ19" i="150" s="1"/>
  <c r="AF60" i="150"/>
  <c r="AJ60" i="150" s="1"/>
  <c r="AF45" i="150"/>
  <c r="AJ45" i="150" s="1"/>
  <c r="AF14" i="150"/>
  <c r="AJ14" i="150" s="1"/>
  <c r="AF58" i="150"/>
  <c r="AJ58" i="150" s="1"/>
  <c r="AF24" i="150"/>
  <c r="AJ24" i="150" s="1"/>
  <c r="AF15" i="150"/>
  <c r="AJ15" i="150" s="1"/>
  <c r="AF30" i="150"/>
  <c r="AJ30" i="150" s="1"/>
  <c r="AF47" i="150"/>
  <c r="AJ47" i="150" s="1"/>
  <c r="AF31" i="150"/>
  <c r="AJ31" i="150" s="1"/>
  <c r="AF16" i="150"/>
  <c r="AJ16" i="150" s="1"/>
  <c r="AF52" i="150"/>
  <c r="AJ52" i="150" s="1"/>
  <c r="AF21" i="150"/>
  <c r="AJ21" i="150" s="1"/>
  <c r="AF51" i="150"/>
  <c r="AJ51" i="150" s="1"/>
  <c r="AF18" i="150"/>
  <c r="AJ18" i="150" s="1"/>
  <c r="AF56" i="150"/>
  <c r="AJ56" i="150" s="1"/>
  <c r="AF27" i="150"/>
  <c r="AJ27" i="150" s="1"/>
  <c r="AF53" i="150"/>
  <c r="AJ53" i="150" s="1"/>
  <c r="AF54" i="150"/>
  <c r="AJ54" i="150" s="1"/>
  <c r="AF26" i="150"/>
  <c r="AJ26" i="150" s="1"/>
  <c r="AF62" i="150"/>
  <c r="AJ62" i="150" s="1"/>
  <c r="AF57" i="150"/>
  <c r="AJ57" i="150" s="1"/>
  <c r="AF64" i="150"/>
  <c r="AJ64" i="150" s="1"/>
  <c r="AF50" i="150"/>
  <c r="AJ50" i="150" s="1"/>
  <c r="AF12" i="150"/>
  <c r="AJ12" i="150" s="1"/>
  <c r="AF28" i="150"/>
  <c r="AJ28" i="150" s="1"/>
  <c r="AF61" i="150"/>
  <c r="AJ61" i="150" s="1"/>
  <c r="AF63" i="150"/>
  <c r="AJ63" i="150" s="1"/>
  <c r="AF20" i="150"/>
  <c r="AJ20" i="150" s="1"/>
  <c r="AF27" i="161"/>
  <c r="AJ27" i="161" s="1"/>
  <c r="AF25" i="161"/>
  <c r="AJ25" i="161" s="1"/>
  <c r="AF24" i="161"/>
  <c r="AJ24" i="161" s="1"/>
  <c r="AF13" i="161"/>
  <c r="AJ13" i="161" s="1"/>
  <c r="AF20" i="161"/>
  <c r="AJ20" i="161" s="1"/>
  <c r="AF26" i="161"/>
  <c r="AJ26" i="161" s="1"/>
  <c r="AF50" i="161"/>
  <c r="AJ50" i="161" s="1"/>
  <c r="AF53" i="161"/>
  <c r="AJ53" i="161" s="1"/>
  <c r="AF31" i="161"/>
  <c r="AJ31" i="161" s="1"/>
  <c r="AF64" i="161"/>
  <c r="AJ64" i="161" s="1"/>
  <c r="AF48" i="161"/>
  <c r="AJ48" i="161" s="1"/>
  <c r="AF51" i="161"/>
  <c r="AJ51" i="161" s="1"/>
  <c r="AF14" i="161"/>
  <c r="AJ14" i="161" s="1"/>
  <c r="AF62" i="161"/>
  <c r="AJ62" i="161" s="1"/>
  <c r="AF46" i="161"/>
  <c r="AJ46" i="161" s="1"/>
  <c r="AF49" i="161"/>
  <c r="AJ49" i="161" s="1"/>
  <c r="AF19" i="161"/>
  <c r="AJ19" i="161" s="1"/>
  <c r="AF60" i="161"/>
  <c r="AJ60" i="161" s="1"/>
  <c r="AF63" i="161"/>
  <c r="AJ63" i="161" s="1"/>
  <c r="AF47" i="161"/>
  <c r="AJ47" i="161" s="1"/>
  <c r="AF30" i="161"/>
  <c r="AJ30" i="161" s="1"/>
  <c r="AF58" i="161"/>
  <c r="AJ58" i="161" s="1"/>
  <c r="AF61" i="161"/>
  <c r="AJ61" i="161" s="1"/>
  <c r="AF45" i="161"/>
  <c r="AF18" i="161"/>
  <c r="AJ18" i="161" s="1"/>
  <c r="AF16" i="161"/>
  <c r="AJ16" i="161" s="1"/>
  <c r="AF56" i="161"/>
  <c r="AJ56" i="161" s="1"/>
  <c r="AF59" i="161"/>
  <c r="AJ59" i="161" s="1"/>
  <c r="AF12" i="161"/>
  <c r="AF23" i="161"/>
  <c r="AJ23" i="161" s="1"/>
  <c r="AF21" i="161"/>
  <c r="AJ21" i="161" s="1"/>
  <c r="AF22" i="161"/>
  <c r="AJ22" i="161" s="1"/>
  <c r="AF54" i="161"/>
  <c r="AJ54" i="161" s="1"/>
  <c r="AF57" i="161"/>
  <c r="AJ57" i="161" s="1"/>
  <c r="AF17" i="161"/>
  <c r="AJ17" i="161" s="1"/>
  <c r="AF15" i="161"/>
  <c r="AJ15" i="161" s="1"/>
  <c r="AF52" i="161"/>
  <c r="AJ52" i="161" s="1"/>
  <c r="AF55" i="161"/>
  <c r="AJ55" i="161" s="1"/>
  <c r="AF28" i="161"/>
  <c r="AJ28" i="161" s="1"/>
  <c r="AF29" i="161"/>
  <c r="AJ29" i="161" s="1"/>
  <c r="AF30" i="163"/>
  <c r="AJ30" i="163" s="1"/>
  <c r="AF28" i="163"/>
  <c r="AJ28" i="163" s="1"/>
  <c r="AF26" i="163"/>
  <c r="AJ26" i="163" s="1"/>
  <c r="AF24" i="163"/>
  <c r="AJ24" i="163" s="1"/>
  <c r="AF22" i="163"/>
  <c r="AJ22" i="163" s="1"/>
  <c r="AF20" i="163"/>
  <c r="AJ20" i="163" s="1"/>
  <c r="AF18" i="163"/>
  <c r="AJ18" i="163" s="1"/>
  <c r="AF16" i="163"/>
  <c r="AJ16" i="163" s="1"/>
  <c r="AF63" i="163"/>
  <c r="AJ63" i="163" s="1"/>
  <c r="AF61" i="163"/>
  <c r="AJ61" i="163" s="1"/>
  <c r="AF59" i="163"/>
  <c r="AJ59" i="163" s="1"/>
  <c r="AF57" i="163"/>
  <c r="AJ57" i="163" s="1"/>
  <c r="AF55" i="163"/>
  <c r="AJ55" i="163" s="1"/>
  <c r="AF53" i="163"/>
  <c r="AJ53" i="163" s="1"/>
  <c r="AF51" i="163"/>
  <c r="AJ51" i="163" s="1"/>
  <c r="AF49" i="163"/>
  <c r="AJ49" i="163" s="1"/>
  <c r="AF47" i="163"/>
  <c r="AJ47" i="163" s="1"/>
  <c r="AF45" i="163"/>
  <c r="AF31" i="163"/>
  <c r="AJ31" i="163" s="1"/>
  <c r="AF29" i="163"/>
  <c r="AJ29" i="163" s="1"/>
  <c r="AF27" i="163"/>
  <c r="AJ27" i="163" s="1"/>
  <c r="AF25" i="163"/>
  <c r="AJ25" i="163" s="1"/>
  <c r="AF23" i="163"/>
  <c r="AJ23" i="163" s="1"/>
  <c r="AF21" i="163"/>
  <c r="AJ21" i="163" s="1"/>
  <c r="AF19" i="163"/>
  <c r="AJ19" i="163" s="1"/>
  <c r="AF17" i="163"/>
  <c r="AJ17" i="163" s="1"/>
  <c r="AF15" i="163"/>
  <c r="AJ15" i="163" s="1"/>
  <c r="AF62" i="163"/>
  <c r="AJ62" i="163" s="1"/>
  <c r="AF54" i="163"/>
  <c r="AJ54" i="163" s="1"/>
  <c r="AF46" i="163"/>
  <c r="AJ46" i="163" s="1"/>
  <c r="AF14" i="163"/>
  <c r="AJ14" i="163" s="1"/>
  <c r="AF56" i="163"/>
  <c r="AJ56" i="163" s="1"/>
  <c r="AF48" i="163"/>
  <c r="AJ48" i="163" s="1"/>
  <c r="AF13" i="163"/>
  <c r="AJ13" i="163" s="1"/>
  <c r="AF64" i="163"/>
  <c r="AJ64" i="163" s="1"/>
  <c r="AF12" i="163"/>
  <c r="AF58" i="163"/>
  <c r="AJ58" i="163" s="1"/>
  <c r="AF50" i="163"/>
  <c r="AJ50" i="163" s="1"/>
  <c r="AF52" i="163"/>
  <c r="AJ52" i="163" s="1"/>
  <c r="AF60" i="163"/>
  <c r="AJ60" i="163" s="1"/>
  <c r="AF30" i="157"/>
  <c r="AJ30" i="157" s="1"/>
  <c r="AF28" i="157"/>
  <c r="AJ28" i="157" s="1"/>
  <c r="AF26" i="157"/>
  <c r="AJ26" i="157" s="1"/>
  <c r="AF24" i="157"/>
  <c r="AJ24" i="157" s="1"/>
  <c r="AF22" i="157"/>
  <c r="AJ22" i="157" s="1"/>
  <c r="AF20" i="157"/>
  <c r="AJ20" i="157" s="1"/>
  <c r="AF18" i="157"/>
  <c r="AJ18" i="157" s="1"/>
  <c r="AF16" i="157"/>
  <c r="AJ16" i="157" s="1"/>
  <c r="AF14" i="157"/>
  <c r="AJ14" i="157" s="1"/>
  <c r="AF12" i="157"/>
  <c r="AF63" i="157"/>
  <c r="AJ63" i="157" s="1"/>
  <c r="AF61" i="157"/>
  <c r="AJ61" i="157" s="1"/>
  <c r="AF59" i="157"/>
  <c r="AJ59" i="157" s="1"/>
  <c r="AF57" i="157"/>
  <c r="AJ57" i="157" s="1"/>
  <c r="AF55" i="157"/>
  <c r="AJ55" i="157" s="1"/>
  <c r="AF53" i="157"/>
  <c r="AJ53" i="157" s="1"/>
  <c r="AF51" i="157"/>
  <c r="AJ51" i="157" s="1"/>
  <c r="AF49" i="157"/>
  <c r="AJ49" i="157" s="1"/>
  <c r="AF47" i="157"/>
  <c r="AJ47" i="157" s="1"/>
  <c r="AF45" i="157"/>
  <c r="AF31" i="157"/>
  <c r="AJ31" i="157" s="1"/>
  <c r="AF29" i="157"/>
  <c r="AJ29" i="157" s="1"/>
  <c r="AF27" i="157"/>
  <c r="AJ27" i="157" s="1"/>
  <c r="AF25" i="157"/>
  <c r="AJ25" i="157" s="1"/>
  <c r="AF23" i="157"/>
  <c r="AJ23" i="157" s="1"/>
  <c r="AF21" i="157"/>
  <c r="AJ21" i="157" s="1"/>
  <c r="AF19" i="157"/>
  <c r="AJ19" i="157" s="1"/>
  <c r="AF17" i="157"/>
  <c r="AJ17" i="157" s="1"/>
  <c r="AF15" i="157"/>
  <c r="AJ15" i="157" s="1"/>
  <c r="AF13" i="157"/>
  <c r="AJ13" i="157" s="1"/>
  <c r="AF62" i="157"/>
  <c r="AJ62" i="157" s="1"/>
  <c r="AF54" i="157"/>
  <c r="AJ54" i="157" s="1"/>
  <c r="AF46" i="157"/>
  <c r="AJ46" i="157" s="1"/>
  <c r="AF64" i="157"/>
  <c r="AJ64" i="157" s="1"/>
  <c r="AF56" i="157"/>
  <c r="AJ56" i="157" s="1"/>
  <c r="AF48" i="157"/>
  <c r="AJ48" i="157" s="1"/>
  <c r="AF58" i="157"/>
  <c r="AJ58" i="157" s="1"/>
  <c r="AF50" i="157"/>
  <c r="AJ50" i="157" s="1"/>
  <c r="AF52" i="157"/>
  <c r="AJ52" i="157" s="1"/>
  <c r="AF60" i="157"/>
  <c r="AJ60" i="157" s="1"/>
  <c r="AF64" i="155"/>
  <c r="AJ64" i="155" s="1"/>
  <c r="AF62" i="155"/>
  <c r="AJ62" i="155" s="1"/>
  <c r="AF60" i="155"/>
  <c r="AJ60" i="155" s="1"/>
  <c r="AF58" i="155"/>
  <c r="AJ58" i="155" s="1"/>
  <c r="AF56" i="155"/>
  <c r="AJ56" i="155" s="1"/>
  <c r="AF54" i="155"/>
  <c r="AJ54" i="155" s="1"/>
  <c r="AF52" i="155"/>
  <c r="AJ52" i="155" s="1"/>
  <c r="AF50" i="155"/>
  <c r="AJ50" i="155" s="1"/>
  <c r="AF48" i="155"/>
  <c r="AJ48" i="155" s="1"/>
  <c r="AF46" i="155"/>
  <c r="AJ46" i="155" s="1"/>
  <c r="AF63" i="155"/>
  <c r="AJ63" i="155" s="1"/>
  <c r="AF61" i="155"/>
  <c r="AJ61" i="155" s="1"/>
  <c r="AF59" i="155"/>
  <c r="AJ59" i="155" s="1"/>
  <c r="AF57" i="155"/>
  <c r="AJ57" i="155" s="1"/>
  <c r="AF55" i="155"/>
  <c r="AJ55" i="155" s="1"/>
  <c r="AF53" i="155"/>
  <c r="AJ53" i="155" s="1"/>
  <c r="AF51" i="155"/>
  <c r="AJ51" i="155" s="1"/>
  <c r="AF49" i="155"/>
  <c r="AJ49" i="155" s="1"/>
  <c r="AF47" i="155"/>
  <c r="AJ47" i="155" s="1"/>
  <c r="AF45" i="155"/>
  <c r="AF31" i="155"/>
  <c r="AJ31" i="155" s="1"/>
  <c r="AF29" i="155"/>
  <c r="AJ29" i="155" s="1"/>
  <c r="AF27" i="155"/>
  <c r="AJ27" i="155" s="1"/>
  <c r="AF25" i="155"/>
  <c r="AJ25" i="155" s="1"/>
  <c r="AF23" i="155"/>
  <c r="AJ23" i="155" s="1"/>
  <c r="AF21" i="155"/>
  <c r="AJ21" i="155" s="1"/>
  <c r="AF19" i="155"/>
  <c r="AJ19" i="155" s="1"/>
  <c r="AF17" i="155"/>
  <c r="AJ17" i="155" s="1"/>
  <c r="AF15" i="155"/>
  <c r="AJ15" i="155" s="1"/>
  <c r="AF13" i="155"/>
  <c r="AJ13" i="155" s="1"/>
  <c r="AF24" i="155"/>
  <c r="AJ24" i="155" s="1"/>
  <c r="AF16" i="155"/>
  <c r="AJ16" i="155" s="1"/>
  <c r="AF26" i="155"/>
  <c r="AJ26" i="155" s="1"/>
  <c r="AF18" i="155"/>
  <c r="AJ18" i="155" s="1"/>
  <c r="AF28" i="155"/>
  <c r="AJ28" i="155" s="1"/>
  <c r="AF20" i="155"/>
  <c r="AJ20" i="155" s="1"/>
  <c r="AF12" i="155"/>
  <c r="AF30" i="155"/>
  <c r="AJ30" i="155" s="1"/>
  <c r="AF22" i="155"/>
  <c r="AJ22" i="155" s="1"/>
  <c r="AF14" i="155"/>
  <c r="AJ14" i="155" s="1"/>
  <c r="AF63" i="158"/>
  <c r="AJ63" i="158" s="1"/>
  <c r="AF61" i="158"/>
  <c r="AJ61" i="158" s="1"/>
  <c r="AF59" i="158"/>
  <c r="AJ59" i="158" s="1"/>
  <c r="AF57" i="158"/>
  <c r="AJ57" i="158" s="1"/>
  <c r="AF55" i="158"/>
  <c r="AJ55" i="158" s="1"/>
  <c r="AF53" i="158"/>
  <c r="AJ53" i="158" s="1"/>
  <c r="AF51" i="158"/>
  <c r="AJ51" i="158" s="1"/>
  <c r="AF49" i="158"/>
  <c r="AJ49" i="158" s="1"/>
  <c r="AF62" i="158"/>
  <c r="AJ62" i="158" s="1"/>
  <c r="AF50" i="158"/>
  <c r="AJ50" i="158" s="1"/>
  <c r="AF26" i="158"/>
  <c r="AJ26" i="158" s="1"/>
  <c r="AF18" i="158"/>
  <c r="AJ18" i="158" s="1"/>
  <c r="AF58" i="158"/>
  <c r="AJ58" i="158" s="1"/>
  <c r="AF28" i="158"/>
  <c r="AJ28" i="158" s="1"/>
  <c r="AF20" i="158"/>
  <c r="AJ20" i="158" s="1"/>
  <c r="AF56" i="158"/>
  <c r="AJ56" i="158" s="1"/>
  <c r="AF48" i="158"/>
  <c r="AJ48" i="158" s="1"/>
  <c r="AF25" i="158"/>
  <c r="AJ25" i="158" s="1"/>
  <c r="AF17" i="158"/>
  <c r="AJ17" i="158" s="1"/>
  <c r="AF15" i="158"/>
  <c r="AJ15" i="158" s="1"/>
  <c r="AF13" i="158"/>
  <c r="AJ13" i="158" s="1"/>
  <c r="AF54" i="158"/>
  <c r="AJ54" i="158" s="1"/>
  <c r="AF45" i="158"/>
  <c r="AF30" i="158"/>
  <c r="AJ30" i="158" s="1"/>
  <c r="AF22" i="158"/>
  <c r="AJ22" i="158" s="1"/>
  <c r="AF27" i="158"/>
  <c r="AJ27" i="158" s="1"/>
  <c r="AF19" i="158"/>
  <c r="AJ19" i="158" s="1"/>
  <c r="AF52" i="158"/>
  <c r="AJ52" i="158" s="1"/>
  <c r="AF47" i="158"/>
  <c r="AJ47" i="158" s="1"/>
  <c r="AF24" i="158"/>
  <c r="AJ24" i="158" s="1"/>
  <c r="AF64" i="158"/>
  <c r="AJ64" i="158" s="1"/>
  <c r="AF29" i="158"/>
  <c r="AJ29" i="158" s="1"/>
  <c r="AF21" i="158"/>
  <c r="AJ21" i="158" s="1"/>
  <c r="AF16" i="158"/>
  <c r="AJ16" i="158" s="1"/>
  <c r="AF14" i="158"/>
  <c r="AJ14" i="158" s="1"/>
  <c r="AF12" i="158"/>
  <c r="AF60" i="158"/>
  <c r="AJ60" i="158" s="1"/>
  <c r="AF46" i="158"/>
  <c r="AJ46" i="158" s="1"/>
  <c r="AF23" i="158"/>
  <c r="AJ23" i="158" s="1"/>
  <c r="AF31" i="158"/>
  <c r="AJ31" i="158" s="1"/>
  <c r="AF59" i="151"/>
  <c r="AJ59" i="151" s="1"/>
  <c r="AF23" i="151"/>
  <c r="AJ23" i="151" s="1"/>
  <c r="AF62" i="151"/>
  <c r="AJ62" i="151" s="1"/>
  <c r="AF46" i="151"/>
  <c r="AJ46" i="151" s="1"/>
  <c r="AF16" i="151"/>
  <c r="AJ16" i="151" s="1"/>
  <c r="AF60" i="151"/>
  <c r="AJ60" i="151" s="1"/>
  <c r="AF30" i="151"/>
  <c r="AJ30" i="151" s="1"/>
  <c r="AF55" i="151"/>
  <c r="AJ55" i="151" s="1"/>
  <c r="AF22" i="151"/>
  <c r="AJ22" i="151" s="1"/>
  <c r="AF58" i="151"/>
  <c r="AJ58" i="151" s="1"/>
  <c r="AF19" i="151"/>
  <c r="AJ19" i="151" s="1"/>
  <c r="AF28" i="151"/>
  <c r="AJ28" i="151" s="1"/>
  <c r="AF53" i="151"/>
  <c r="AJ53" i="151" s="1"/>
  <c r="AF14" i="151"/>
  <c r="AJ14" i="151" s="1"/>
  <c r="AF56" i="151"/>
  <c r="AJ56" i="151" s="1"/>
  <c r="AF12" i="151"/>
  <c r="AF24" i="151"/>
  <c r="AJ24" i="151" s="1"/>
  <c r="AF20" i="151"/>
  <c r="AJ20" i="151" s="1"/>
  <c r="AF26" i="151"/>
  <c r="AJ26" i="151" s="1"/>
  <c r="AF51" i="151"/>
  <c r="AJ51" i="151" s="1"/>
  <c r="AF21" i="151"/>
  <c r="AJ21" i="151" s="1"/>
  <c r="AF54" i="151"/>
  <c r="AJ54" i="151" s="1"/>
  <c r="AF29" i="151"/>
  <c r="AJ29" i="151" s="1"/>
  <c r="AF49" i="151"/>
  <c r="AJ49" i="151" s="1"/>
  <c r="AF18" i="151"/>
  <c r="AJ18" i="151" s="1"/>
  <c r="AF31" i="151"/>
  <c r="AJ31" i="151" s="1"/>
  <c r="AF52" i="151"/>
  <c r="AJ52" i="151" s="1"/>
  <c r="AF57" i="151"/>
  <c r="AJ57" i="151" s="1"/>
  <c r="AF63" i="151"/>
  <c r="AJ63" i="151" s="1"/>
  <c r="AF47" i="151"/>
  <c r="AJ47" i="151" s="1"/>
  <c r="AF13" i="151"/>
  <c r="AJ13" i="151" s="1"/>
  <c r="AF50" i="151"/>
  <c r="AJ50" i="151" s="1"/>
  <c r="AF27" i="151"/>
  <c r="AJ27" i="151" s="1"/>
  <c r="AF61" i="151"/>
  <c r="AJ61" i="151" s="1"/>
  <c r="AF45" i="151"/>
  <c r="AF64" i="151"/>
  <c r="AJ64" i="151" s="1"/>
  <c r="AF48" i="151"/>
  <c r="AJ48" i="151" s="1"/>
  <c r="AF17" i="151"/>
  <c r="AJ17" i="151" s="1"/>
  <c r="AF15" i="151"/>
  <c r="AJ15" i="151" s="1"/>
  <c r="AF25" i="151"/>
  <c r="AJ25" i="151" s="1"/>
  <c r="AW33" i="156"/>
  <c r="AJ12" i="156"/>
  <c r="AF30" i="160"/>
  <c r="AJ30" i="160" s="1"/>
  <c r="AF28" i="160"/>
  <c r="AJ28" i="160" s="1"/>
  <c r="AF26" i="160"/>
  <c r="AJ26" i="160" s="1"/>
  <c r="AF24" i="160"/>
  <c r="AJ24" i="160" s="1"/>
  <c r="AF22" i="160"/>
  <c r="AJ22" i="160" s="1"/>
  <c r="AF20" i="160"/>
  <c r="AJ20" i="160" s="1"/>
  <c r="AF18" i="160"/>
  <c r="AJ18" i="160" s="1"/>
  <c r="AF16" i="160"/>
  <c r="AJ16" i="160" s="1"/>
  <c r="AF14" i="160"/>
  <c r="AJ14" i="160" s="1"/>
  <c r="AF53" i="160"/>
  <c r="AJ53" i="160" s="1"/>
  <c r="AF50" i="160"/>
  <c r="AJ50" i="160" s="1"/>
  <c r="AF25" i="160"/>
  <c r="AJ25" i="160" s="1"/>
  <c r="AF17" i="160"/>
  <c r="AJ17" i="160" s="1"/>
  <c r="AF62" i="160"/>
  <c r="AJ62" i="160" s="1"/>
  <c r="AF49" i="160"/>
  <c r="AJ49" i="160" s="1"/>
  <c r="AF46" i="160"/>
  <c r="AJ46" i="160" s="1"/>
  <c r="AF27" i="160"/>
  <c r="AJ27" i="160" s="1"/>
  <c r="AF19" i="160"/>
  <c r="AJ19" i="160" s="1"/>
  <c r="AF55" i="160"/>
  <c r="AJ55" i="160" s="1"/>
  <c r="AF52" i="160"/>
  <c r="AJ52" i="160" s="1"/>
  <c r="AF61" i="160"/>
  <c r="AJ61" i="160" s="1"/>
  <c r="AF58" i="160"/>
  <c r="AJ58" i="160" s="1"/>
  <c r="AF45" i="160"/>
  <c r="AF29" i="160"/>
  <c r="AJ29" i="160" s="1"/>
  <c r="AF21" i="160"/>
  <c r="AJ21" i="160" s="1"/>
  <c r="AF13" i="160"/>
  <c r="AJ13" i="160" s="1"/>
  <c r="AF64" i="160"/>
  <c r="AJ64" i="160" s="1"/>
  <c r="AF57" i="160"/>
  <c r="AJ57" i="160" s="1"/>
  <c r="AF54" i="160"/>
  <c r="AJ54" i="160" s="1"/>
  <c r="AF23" i="160"/>
  <c r="AJ23" i="160" s="1"/>
  <c r="AF15" i="160"/>
  <c r="AJ15" i="160" s="1"/>
  <c r="AF56" i="160"/>
  <c r="AJ56" i="160" s="1"/>
  <c r="AF59" i="160"/>
  <c r="AJ59" i="160" s="1"/>
  <c r="AF60" i="160"/>
  <c r="AJ60" i="160" s="1"/>
  <c r="AF47" i="160"/>
  <c r="AJ47" i="160" s="1"/>
  <c r="AF31" i="160"/>
  <c r="AJ31" i="160" s="1"/>
  <c r="AF63" i="160"/>
  <c r="AJ63" i="160" s="1"/>
  <c r="AF51" i="160"/>
  <c r="AJ51" i="160" s="1"/>
  <c r="AF48" i="160"/>
  <c r="AJ48" i="160" s="1"/>
  <c r="AF12" i="160"/>
  <c r="AW66" i="154"/>
  <c r="AJ45" i="154"/>
  <c r="AF64" i="162"/>
  <c r="AJ64" i="162" s="1"/>
  <c r="AF62" i="162"/>
  <c r="AJ62" i="162" s="1"/>
  <c r="AF60" i="162"/>
  <c r="AJ60" i="162" s="1"/>
  <c r="AF58" i="162"/>
  <c r="AJ58" i="162" s="1"/>
  <c r="AF56" i="162"/>
  <c r="AJ56" i="162" s="1"/>
  <c r="AF54" i="162"/>
  <c r="AJ54" i="162" s="1"/>
  <c r="AF52" i="162"/>
  <c r="AJ52" i="162" s="1"/>
  <c r="AF50" i="162"/>
  <c r="AJ50" i="162" s="1"/>
  <c r="AF48" i="162"/>
  <c r="AJ48" i="162" s="1"/>
  <c r="AF46" i="162"/>
  <c r="AJ46" i="162" s="1"/>
  <c r="AF63" i="162"/>
  <c r="AJ63" i="162" s="1"/>
  <c r="AF61" i="162"/>
  <c r="AJ61" i="162" s="1"/>
  <c r="AF59" i="162"/>
  <c r="AJ59" i="162" s="1"/>
  <c r="AF57" i="162"/>
  <c r="AJ57" i="162" s="1"/>
  <c r="AF55" i="162"/>
  <c r="AJ55" i="162" s="1"/>
  <c r="AF53" i="162"/>
  <c r="AJ53" i="162" s="1"/>
  <c r="AF51" i="162"/>
  <c r="AJ51" i="162" s="1"/>
  <c r="AF49" i="162"/>
  <c r="AJ49" i="162" s="1"/>
  <c r="AF47" i="162"/>
  <c r="AJ47" i="162" s="1"/>
  <c r="AF45" i="162"/>
  <c r="AF30" i="162"/>
  <c r="AJ30" i="162" s="1"/>
  <c r="AF28" i="162"/>
  <c r="AJ28" i="162" s="1"/>
  <c r="AF24" i="162"/>
  <c r="AJ24" i="162" s="1"/>
  <c r="AF20" i="162"/>
  <c r="AJ20" i="162" s="1"/>
  <c r="AF17" i="162"/>
  <c r="AJ17" i="162" s="1"/>
  <c r="AF15" i="162"/>
  <c r="AJ15" i="162" s="1"/>
  <c r="AF13" i="162"/>
  <c r="AJ13" i="162" s="1"/>
  <c r="AF27" i="162"/>
  <c r="AJ27" i="162" s="1"/>
  <c r="AF23" i="162"/>
  <c r="AJ23" i="162" s="1"/>
  <c r="AF19" i="162"/>
  <c r="AJ19" i="162" s="1"/>
  <c r="AF31" i="162"/>
  <c r="AJ31" i="162" s="1"/>
  <c r="AF22" i="162"/>
  <c r="AJ22" i="162" s="1"/>
  <c r="AF21" i="162"/>
  <c r="AJ21" i="162" s="1"/>
  <c r="AF18" i="162"/>
  <c r="AJ18" i="162" s="1"/>
  <c r="AF16" i="162"/>
  <c r="AJ16" i="162" s="1"/>
  <c r="AF14" i="162"/>
  <c r="AJ14" i="162" s="1"/>
  <c r="AF12" i="162"/>
  <c r="AF26" i="162"/>
  <c r="AJ26" i="162" s="1"/>
  <c r="AF25" i="162"/>
  <c r="AJ25" i="162" s="1"/>
  <c r="AF29" i="162"/>
  <c r="AJ29" i="162" s="1"/>
  <c r="AW33" i="154"/>
  <c r="AJ12" i="154"/>
  <c r="AW66" i="156"/>
  <c r="AJ45" i="156"/>
  <c r="AF52" i="145"/>
  <c r="AJ52" i="145" s="1"/>
  <c r="AF22" i="145"/>
  <c r="AJ22" i="145" s="1"/>
  <c r="AF27" i="145"/>
  <c r="AJ27" i="145" s="1"/>
  <c r="AF50" i="145"/>
  <c r="AJ50" i="145" s="1"/>
  <c r="AF64" i="145"/>
  <c r="AJ64" i="145" s="1"/>
  <c r="AF48" i="145"/>
  <c r="AJ48" i="145" s="1"/>
  <c r="AF18" i="145"/>
  <c r="AJ18" i="145" s="1"/>
  <c r="AF55" i="145"/>
  <c r="AJ55" i="145" s="1"/>
  <c r="AF29" i="145"/>
  <c r="AJ29" i="145" s="1"/>
  <c r="AF62" i="145"/>
  <c r="AJ62" i="145" s="1"/>
  <c r="AF46" i="145"/>
  <c r="AJ46" i="145" s="1"/>
  <c r="AF16" i="145"/>
  <c r="AJ16" i="145" s="1"/>
  <c r="AF53" i="145"/>
  <c r="AJ53" i="145" s="1"/>
  <c r="AF31" i="145"/>
  <c r="AJ31" i="145" s="1"/>
  <c r="AF49" i="145"/>
  <c r="AJ49" i="145" s="1"/>
  <c r="AF20" i="145"/>
  <c r="AJ20" i="145" s="1"/>
  <c r="AF60" i="145"/>
  <c r="AJ60" i="145" s="1"/>
  <c r="AF30" i="145"/>
  <c r="AJ30" i="145" s="1"/>
  <c r="AF14" i="145"/>
  <c r="AJ14" i="145" s="1"/>
  <c r="AF51" i="145"/>
  <c r="AJ51" i="145" s="1"/>
  <c r="AF23" i="145"/>
  <c r="AJ23" i="145" s="1"/>
  <c r="AF58" i="145"/>
  <c r="AJ58" i="145" s="1"/>
  <c r="AF28" i="145"/>
  <c r="AJ28" i="145" s="1"/>
  <c r="AF21" i="145"/>
  <c r="AJ21" i="145" s="1"/>
  <c r="AF12" i="145"/>
  <c r="AF15" i="145"/>
  <c r="AJ15" i="145" s="1"/>
  <c r="AF56" i="145"/>
  <c r="AJ56" i="145" s="1"/>
  <c r="AF26" i="145"/>
  <c r="AJ26" i="145" s="1"/>
  <c r="AF63" i="145"/>
  <c r="AJ63" i="145" s="1"/>
  <c r="AF47" i="145"/>
  <c r="AJ47" i="145" s="1"/>
  <c r="AF19" i="145"/>
  <c r="AJ19" i="145" s="1"/>
  <c r="AF13" i="145"/>
  <c r="AJ13" i="145" s="1"/>
  <c r="AF54" i="145"/>
  <c r="AJ54" i="145" s="1"/>
  <c r="AF24" i="145"/>
  <c r="AJ24" i="145" s="1"/>
  <c r="AF61" i="145"/>
  <c r="AJ61" i="145" s="1"/>
  <c r="AF45" i="145"/>
  <c r="AF25" i="145"/>
  <c r="AJ25" i="145" s="1"/>
  <c r="AF59" i="145"/>
  <c r="AJ59" i="145" s="1"/>
  <c r="AF17" i="145"/>
  <c r="AJ17" i="145" s="1"/>
  <c r="AF57" i="145"/>
  <c r="AJ57" i="145" s="1"/>
  <c r="AW33" i="147"/>
  <c r="AJ12" i="147"/>
  <c r="AF63" i="146"/>
  <c r="AJ63" i="146" s="1"/>
  <c r="AF61" i="146"/>
  <c r="AJ61" i="146" s="1"/>
  <c r="AF59" i="146"/>
  <c r="AJ59" i="146" s="1"/>
  <c r="AF57" i="146"/>
  <c r="AJ57" i="146" s="1"/>
  <c r="AF55" i="146"/>
  <c r="AJ55" i="146" s="1"/>
  <c r="AF53" i="146"/>
  <c r="AJ53" i="146" s="1"/>
  <c r="AF51" i="146"/>
  <c r="AJ51" i="146" s="1"/>
  <c r="AF49" i="146"/>
  <c r="AJ49" i="146" s="1"/>
  <c r="AF47" i="146"/>
  <c r="AJ47" i="146" s="1"/>
  <c r="AF45" i="146"/>
  <c r="AF54" i="146"/>
  <c r="AJ54" i="146" s="1"/>
  <c r="AF28" i="146"/>
  <c r="AJ28" i="146" s="1"/>
  <c r="AF20" i="146"/>
  <c r="AJ20" i="146" s="1"/>
  <c r="AF16" i="146"/>
  <c r="AJ16" i="146" s="1"/>
  <c r="AF14" i="146"/>
  <c r="AJ14" i="146" s="1"/>
  <c r="AF12" i="146"/>
  <c r="AF26" i="146"/>
  <c r="AJ26" i="146" s="1"/>
  <c r="AF18" i="146"/>
  <c r="AJ18" i="146" s="1"/>
  <c r="AF58" i="146"/>
  <c r="AJ58" i="146" s="1"/>
  <c r="AF25" i="146"/>
  <c r="AJ25" i="146" s="1"/>
  <c r="AF24" i="146"/>
  <c r="AJ24" i="146" s="1"/>
  <c r="AF15" i="146"/>
  <c r="AJ15" i="146" s="1"/>
  <c r="AF13" i="146"/>
  <c r="AJ13" i="146" s="1"/>
  <c r="AF60" i="146"/>
  <c r="AJ60" i="146" s="1"/>
  <c r="AF31" i="146"/>
  <c r="AJ31" i="146" s="1"/>
  <c r="AF23" i="146"/>
  <c r="AJ23" i="146" s="1"/>
  <c r="AF17" i="146"/>
  <c r="AJ17" i="146" s="1"/>
  <c r="AF50" i="146"/>
  <c r="AJ50" i="146" s="1"/>
  <c r="AF48" i="146"/>
  <c r="AJ48" i="146" s="1"/>
  <c r="AF30" i="146"/>
  <c r="AJ30" i="146" s="1"/>
  <c r="AF22" i="146"/>
  <c r="AJ22" i="146" s="1"/>
  <c r="AF62" i="146"/>
  <c r="AJ62" i="146" s="1"/>
  <c r="AF52" i="146"/>
  <c r="AJ52" i="146" s="1"/>
  <c r="AF46" i="146"/>
  <c r="AJ46" i="146" s="1"/>
  <c r="AF29" i="146"/>
  <c r="AJ29" i="146" s="1"/>
  <c r="AF21" i="146"/>
  <c r="AJ21" i="146" s="1"/>
  <c r="AF19" i="146"/>
  <c r="AJ19" i="146" s="1"/>
  <c r="AF27" i="146"/>
  <c r="AJ27" i="146" s="1"/>
  <c r="AF56" i="146"/>
  <c r="AJ56" i="146" s="1"/>
  <c r="AF64" i="146"/>
  <c r="AJ64" i="146" s="1"/>
  <c r="AF30" i="144"/>
  <c r="AJ30" i="144" s="1"/>
  <c r="AF28" i="144"/>
  <c r="AJ28" i="144" s="1"/>
  <c r="AF26" i="144"/>
  <c r="AJ26" i="144" s="1"/>
  <c r="AF55" i="144"/>
  <c r="AJ55" i="144" s="1"/>
  <c r="AF50" i="144"/>
  <c r="AJ50" i="144" s="1"/>
  <c r="AF25" i="144"/>
  <c r="AJ25" i="144" s="1"/>
  <c r="AF22" i="144"/>
  <c r="AJ22" i="144" s="1"/>
  <c r="AF20" i="144"/>
  <c r="AJ20" i="144" s="1"/>
  <c r="AF18" i="144"/>
  <c r="AJ18" i="144" s="1"/>
  <c r="AF16" i="144"/>
  <c r="AJ16" i="144" s="1"/>
  <c r="AF14" i="144"/>
  <c r="AJ14" i="144" s="1"/>
  <c r="AF12" i="144"/>
  <c r="AF60" i="144"/>
  <c r="AJ60" i="144" s="1"/>
  <c r="AF49" i="144"/>
  <c r="AJ49" i="144" s="1"/>
  <c r="AF59" i="144"/>
  <c r="AJ59" i="144" s="1"/>
  <c r="AF54" i="144"/>
  <c r="AJ54" i="144" s="1"/>
  <c r="AF29" i="144"/>
  <c r="AJ29" i="144" s="1"/>
  <c r="AF24" i="144"/>
  <c r="AJ24" i="144" s="1"/>
  <c r="AF64" i="144"/>
  <c r="AJ64" i="144" s="1"/>
  <c r="AF53" i="144"/>
  <c r="AJ53" i="144" s="1"/>
  <c r="AF48" i="144"/>
  <c r="AJ48" i="144" s="1"/>
  <c r="AF63" i="144"/>
  <c r="AJ63" i="144" s="1"/>
  <c r="AF58" i="144"/>
  <c r="AJ58" i="144" s="1"/>
  <c r="AF47" i="144"/>
  <c r="AJ47" i="144" s="1"/>
  <c r="AF21" i="144"/>
  <c r="AJ21" i="144" s="1"/>
  <c r="AF19" i="144"/>
  <c r="AJ19" i="144" s="1"/>
  <c r="AF17" i="144"/>
  <c r="AJ17" i="144" s="1"/>
  <c r="AF15" i="144"/>
  <c r="AJ15" i="144" s="1"/>
  <c r="AF13" i="144"/>
  <c r="AJ13" i="144" s="1"/>
  <c r="AF57" i="144"/>
  <c r="AJ57" i="144" s="1"/>
  <c r="AF52" i="144"/>
  <c r="AJ52" i="144" s="1"/>
  <c r="AF27" i="144"/>
  <c r="AJ27" i="144" s="1"/>
  <c r="AF23" i="144"/>
  <c r="AJ23" i="144" s="1"/>
  <c r="AF62" i="144"/>
  <c r="AJ62" i="144" s="1"/>
  <c r="AF51" i="144"/>
  <c r="AJ51" i="144" s="1"/>
  <c r="AF46" i="144"/>
  <c r="AJ46" i="144" s="1"/>
  <c r="AF61" i="144"/>
  <c r="AJ61" i="144" s="1"/>
  <c r="AF56" i="144"/>
  <c r="AJ56" i="144" s="1"/>
  <c r="AF45" i="144"/>
  <c r="AF31" i="144"/>
  <c r="AJ31" i="144" s="1"/>
  <c r="AW66" i="147"/>
  <c r="AJ45" i="147"/>
  <c r="AF63" i="153"/>
  <c r="AJ63" i="153" s="1"/>
  <c r="AF61" i="153"/>
  <c r="AJ61" i="153" s="1"/>
  <c r="AF59" i="153"/>
  <c r="AJ59" i="153" s="1"/>
  <c r="AF57" i="153"/>
  <c r="AJ57" i="153" s="1"/>
  <c r="AF55" i="153"/>
  <c r="AJ55" i="153" s="1"/>
  <c r="AF53" i="153"/>
  <c r="AJ53" i="153" s="1"/>
  <c r="AF51" i="153"/>
  <c r="AJ51" i="153" s="1"/>
  <c r="AF49" i="153"/>
  <c r="AJ49" i="153" s="1"/>
  <c r="AF47" i="153"/>
  <c r="AJ47" i="153" s="1"/>
  <c r="AF45" i="153"/>
  <c r="AF31" i="153"/>
  <c r="AJ31" i="153" s="1"/>
  <c r="AF29" i="153"/>
  <c r="AJ29" i="153" s="1"/>
  <c r="AF27" i="153"/>
  <c r="AJ27" i="153" s="1"/>
  <c r="AF25" i="153"/>
  <c r="AJ25" i="153" s="1"/>
  <c r="AF23" i="153"/>
  <c r="AJ23" i="153" s="1"/>
  <c r="AF21" i="153"/>
  <c r="AJ21" i="153" s="1"/>
  <c r="AF19" i="153"/>
  <c r="AJ19" i="153" s="1"/>
  <c r="AF17" i="153"/>
  <c r="AJ17" i="153" s="1"/>
  <c r="AF15" i="153"/>
  <c r="AJ15" i="153" s="1"/>
  <c r="AF13" i="153"/>
  <c r="AJ13" i="153" s="1"/>
  <c r="AF62" i="153"/>
  <c r="AJ62" i="153" s="1"/>
  <c r="AF48" i="153"/>
  <c r="AJ48" i="153" s="1"/>
  <c r="AF50" i="153"/>
  <c r="AJ50" i="153" s="1"/>
  <c r="AF52" i="153"/>
  <c r="AJ52" i="153" s="1"/>
  <c r="AF30" i="153"/>
  <c r="AJ30" i="153" s="1"/>
  <c r="AF28" i="153"/>
  <c r="AJ28" i="153" s="1"/>
  <c r="AF26" i="153"/>
  <c r="AJ26" i="153" s="1"/>
  <c r="AF24" i="153"/>
  <c r="AJ24" i="153" s="1"/>
  <c r="AF22" i="153"/>
  <c r="AJ22" i="153" s="1"/>
  <c r="AF20" i="153"/>
  <c r="AJ20" i="153" s="1"/>
  <c r="AF18" i="153"/>
  <c r="AJ18" i="153" s="1"/>
  <c r="AF16" i="153"/>
  <c r="AJ16" i="153" s="1"/>
  <c r="AF14" i="153"/>
  <c r="AJ14" i="153" s="1"/>
  <c r="AF12" i="153"/>
  <c r="AF54" i="153"/>
  <c r="AJ54" i="153" s="1"/>
  <c r="AF64" i="153"/>
  <c r="AJ64" i="153" s="1"/>
  <c r="AF56" i="153"/>
  <c r="AJ56" i="153" s="1"/>
  <c r="AF58" i="153"/>
  <c r="AJ58" i="153" s="1"/>
  <c r="AF60" i="153"/>
  <c r="AJ60" i="153" s="1"/>
  <c r="AF46" i="153"/>
  <c r="AJ46" i="153" s="1"/>
  <c r="AF63" i="149"/>
  <c r="AJ63" i="149" s="1"/>
  <c r="AF61" i="149"/>
  <c r="AJ61" i="149" s="1"/>
  <c r="AF59" i="149"/>
  <c r="AJ59" i="149" s="1"/>
  <c r="AF57" i="149"/>
  <c r="AJ57" i="149" s="1"/>
  <c r="AF55" i="149"/>
  <c r="AJ55" i="149" s="1"/>
  <c r="AF53" i="149"/>
  <c r="AJ53" i="149" s="1"/>
  <c r="AF51" i="149"/>
  <c r="AJ51" i="149" s="1"/>
  <c r="AF64" i="149"/>
  <c r="AJ64" i="149" s="1"/>
  <c r="AF62" i="149"/>
  <c r="AJ62" i="149" s="1"/>
  <c r="AF60" i="149"/>
  <c r="AJ60" i="149" s="1"/>
  <c r="AF58" i="149"/>
  <c r="AJ58" i="149" s="1"/>
  <c r="AF56" i="149"/>
  <c r="AJ56" i="149" s="1"/>
  <c r="AF54" i="149"/>
  <c r="AJ54" i="149" s="1"/>
  <c r="AF52" i="149"/>
  <c r="AJ52" i="149" s="1"/>
  <c r="AF50" i="149"/>
  <c r="AJ50" i="149" s="1"/>
  <c r="AF48" i="149"/>
  <c r="AJ48" i="149" s="1"/>
  <c r="AF46" i="149"/>
  <c r="AJ46" i="149" s="1"/>
  <c r="AF24" i="149"/>
  <c r="AJ24" i="149" s="1"/>
  <c r="AF16" i="149"/>
  <c r="AJ16" i="149" s="1"/>
  <c r="AF14" i="149"/>
  <c r="AJ14" i="149" s="1"/>
  <c r="AF12" i="149"/>
  <c r="AF29" i="149"/>
  <c r="AJ29" i="149" s="1"/>
  <c r="AF21" i="149"/>
  <c r="AJ21" i="149" s="1"/>
  <c r="AF49" i="149"/>
  <c r="AJ49" i="149" s="1"/>
  <c r="AF26" i="149"/>
  <c r="AJ26" i="149" s="1"/>
  <c r="AF18" i="149"/>
  <c r="AJ18" i="149" s="1"/>
  <c r="AF31" i="149"/>
  <c r="AJ31" i="149" s="1"/>
  <c r="AF23" i="149"/>
  <c r="AJ23" i="149" s="1"/>
  <c r="AF47" i="149"/>
  <c r="AJ47" i="149" s="1"/>
  <c r="AF28" i="149"/>
  <c r="AJ28" i="149" s="1"/>
  <c r="AF20" i="149"/>
  <c r="AJ20" i="149" s="1"/>
  <c r="AF15" i="149"/>
  <c r="AJ15" i="149" s="1"/>
  <c r="AF13" i="149"/>
  <c r="AJ13" i="149" s="1"/>
  <c r="AF25" i="149"/>
  <c r="AJ25" i="149" s="1"/>
  <c r="AF17" i="149"/>
  <c r="AJ17" i="149" s="1"/>
  <c r="AF45" i="149"/>
  <c r="AF30" i="149"/>
  <c r="AJ30" i="149" s="1"/>
  <c r="AF22" i="149"/>
  <c r="AJ22" i="149" s="1"/>
  <c r="AF19" i="149"/>
  <c r="AJ19" i="149" s="1"/>
  <c r="AF27" i="149"/>
  <c r="AJ27" i="149" s="1"/>
  <c r="AF64" i="152"/>
  <c r="AJ64" i="152" s="1"/>
  <c r="AF62" i="152"/>
  <c r="AJ62" i="152" s="1"/>
  <c r="AF60" i="152"/>
  <c r="AJ60" i="152" s="1"/>
  <c r="AF58" i="152"/>
  <c r="AJ58" i="152" s="1"/>
  <c r="AF56" i="152"/>
  <c r="AJ56" i="152" s="1"/>
  <c r="AF54" i="152"/>
  <c r="AJ54" i="152" s="1"/>
  <c r="AF52" i="152"/>
  <c r="AJ52" i="152" s="1"/>
  <c r="AF50" i="152"/>
  <c r="AJ50" i="152" s="1"/>
  <c r="AF48" i="152"/>
  <c r="AJ48" i="152" s="1"/>
  <c r="AF46" i="152"/>
  <c r="AJ46" i="152" s="1"/>
  <c r="AF30" i="152"/>
  <c r="AJ30" i="152" s="1"/>
  <c r="AF28" i="152"/>
  <c r="AJ28" i="152" s="1"/>
  <c r="AF26" i="152"/>
  <c r="AJ26" i="152" s="1"/>
  <c r="AF63" i="152"/>
  <c r="AJ63" i="152" s="1"/>
  <c r="AF61" i="152"/>
  <c r="AJ61" i="152" s="1"/>
  <c r="AF59" i="152"/>
  <c r="AJ59" i="152" s="1"/>
  <c r="AF57" i="152"/>
  <c r="AJ57" i="152" s="1"/>
  <c r="AF55" i="152"/>
  <c r="AJ55" i="152" s="1"/>
  <c r="AF53" i="152"/>
  <c r="AJ53" i="152" s="1"/>
  <c r="AF51" i="152"/>
  <c r="AJ51" i="152" s="1"/>
  <c r="AF49" i="152"/>
  <c r="AJ49" i="152" s="1"/>
  <c r="AF47" i="152"/>
  <c r="AJ47" i="152" s="1"/>
  <c r="AF45" i="152"/>
  <c r="AF27" i="152"/>
  <c r="AJ27" i="152" s="1"/>
  <c r="AF21" i="152"/>
  <c r="AJ21" i="152" s="1"/>
  <c r="AF17" i="152"/>
  <c r="AJ17" i="152" s="1"/>
  <c r="AF15" i="152"/>
  <c r="AJ15" i="152" s="1"/>
  <c r="AF13" i="152"/>
  <c r="AJ13" i="152" s="1"/>
  <c r="AF25" i="152"/>
  <c r="AJ25" i="152" s="1"/>
  <c r="AF20" i="152"/>
  <c r="AJ20" i="152" s="1"/>
  <c r="AF31" i="152"/>
  <c r="AJ31" i="152" s="1"/>
  <c r="AF24" i="152"/>
  <c r="AJ24" i="152" s="1"/>
  <c r="AF23" i="152"/>
  <c r="AJ23" i="152" s="1"/>
  <c r="AF19" i="152"/>
  <c r="AJ19" i="152" s="1"/>
  <c r="AF16" i="152"/>
  <c r="AJ16" i="152" s="1"/>
  <c r="AF14" i="152"/>
  <c r="AJ14" i="152" s="1"/>
  <c r="AF12" i="152"/>
  <c r="AF22" i="152"/>
  <c r="AJ22" i="152" s="1"/>
  <c r="AF18" i="152"/>
  <c r="AJ18" i="152" s="1"/>
  <c r="AF29" i="152"/>
  <c r="AJ29" i="152" s="1"/>
  <c r="AF30" i="148"/>
  <c r="AJ30" i="148" s="1"/>
  <c r="AF28" i="148"/>
  <c r="AJ28" i="148" s="1"/>
  <c r="AF26" i="148"/>
  <c r="AJ26" i="148" s="1"/>
  <c r="AF24" i="148"/>
  <c r="AJ24" i="148" s="1"/>
  <c r="AF22" i="148"/>
  <c r="AJ22" i="148" s="1"/>
  <c r="AF20" i="148"/>
  <c r="AJ20" i="148" s="1"/>
  <c r="AF18" i="148"/>
  <c r="AJ18" i="148" s="1"/>
  <c r="AF16" i="148"/>
  <c r="AJ16" i="148" s="1"/>
  <c r="AF14" i="148"/>
  <c r="AJ14" i="148" s="1"/>
  <c r="AF12" i="148"/>
  <c r="AF63" i="148"/>
  <c r="AJ63" i="148" s="1"/>
  <c r="AF61" i="148"/>
  <c r="AJ61" i="148" s="1"/>
  <c r="AF59" i="148"/>
  <c r="AJ59" i="148" s="1"/>
  <c r="AF57" i="148"/>
  <c r="AJ57" i="148" s="1"/>
  <c r="AF55" i="148"/>
  <c r="AJ55" i="148" s="1"/>
  <c r="AF53" i="148"/>
  <c r="AJ53" i="148" s="1"/>
  <c r="AF51" i="148"/>
  <c r="AJ51" i="148" s="1"/>
  <c r="AF49" i="148"/>
  <c r="AJ49" i="148" s="1"/>
  <c r="AF47" i="148"/>
  <c r="AJ47" i="148" s="1"/>
  <c r="AF45" i="148"/>
  <c r="AF56" i="148"/>
  <c r="AJ56" i="148" s="1"/>
  <c r="AF62" i="148"/>
  <c r="AJ62" i="148" s="1"/>
  <c r="AF46" i="148"/>
  <c r="AJ46" i="148" s="1"/>
  <c r="AF17" i="148"/>
  <c r="AJ17" i="148" s="1"/>
  <c r="AF52" i="148"/>
  <c r="AJ52" i="148" s="1"/>
  <c r="AF58" i="148"/>
  <c r="AJ58" i="148" s="1"/>
  <c r="AF15" i="148"/>
  <c r="AJ15" i="148" s="1"/>
  <c r="AF64" i="148"/>
  <c r="AJ64" i="148" s="1"/>
  <c r="AF48" i="148"/>
  <c r="AJ48" i="148" s="1"/>
  <c r="AF31" i="148"/>
  <c r="AJ31" i="148" s="1"/>
  <c r="AF29" i="148"/>
  <c r="AJ29" i="148" s="1"/>
  <c r="AF27" i="148"/>
  <c r="AJ27" i="148" s="1"/>
  <c r="AF25" i="148"/>
  <c r="AJ25" i="148" s="1"/>
  <c r="AF23" i="148"/>
  <c r="AJ23" i="148" s="1"/>
  <c r="AF54" i="148"/>
  <c r="AJ54" i="148" s="1"/>
  <c r="AF21" i="148"/>
  <c r="AJ21" i="148" s="1"/>
  <c r="AF13" i="148"/>
  <c r="AJ13" i="148" s="1"/>
  <c r="AF60" i="148"/>
  <c r="AJ60" i="148" s="1"/>
  <c r="AF50" i="148"/>
  <c r="AJ50" i="148" s="1"/>
  <c r="AF19" i="148"/>
  <c r="AJ19" i="148" s="1"/>
  <c r="AF30" i="143"/>
  <c r="AJ30" i="143" s="1"/>
  <c r="AF28" i="143"/>
  <c r="AJ28" i="143" s="1"/>
  <c r="AF26" i="143"/>
  <c r="AJ26" i="143" s="1"/>
  <c r="AF24" i="143"/>
  <c r="AJ24" i="143" s="1"/>
  <c r="AF22" i="143"/>
  <c r="AJ22" i="143" s="1"/>
  <c r="AF20" i="143"/>
  <c r="AJ20" i="143" s="1"/>
  <c r="AF18" i="143"/>
  <c r="AJ18" i="143" s="1"/>
  <c r="AF16" i="143"/>
  <c r="AJ16" i="143" s="1"/>
  <c r="AF14" i="143"/>
  <c r="AJ14" i="143" s="1"/>
  <c r="AF12" i="143"/>
  <c r="AF50" i="143"/>
  <c r="AJ50" i="143" s="1"/>
  <c r="AF56" i="143"/>
  <c r="AJ56" i="143" s="1"/>
  <c r="AF62" i="143"/>
  <c r="AJ62" i="143" s="1"/>
  <c r="AF58" i="143"/>
  <c r="AJ58" i="143" s="1"/>
  <c r="AF54" i="143"/>
  <c r="AJ54" i="143" s="1"/>
  <c r="AF52" i="143"/>
  <c r="AJ52" i="143" s="1"/>
  <c r="AF46" i="143"/>
  <c r="AJ46" i="143" s="1"/>
  <c r="AF63" i="143"/>
  <c r="AJ63" i="143" s="1"/>
  <c r="AF61" i="143"/>
  <c r="AJ61" i="143" s="1"/>
  <c r="AF59" i="143"/>
  <c r="AJ59" i="143" s="1"/>
  <c r="AF57" i="143"/>
  <c r="AJ57" i="143" s="1"/>
  <c r="AF55" i="143"/>
  <c r="AJ55" i="143" s="1"/>
  <c r="AF53" i="143"/>
  <c r="AJ53" i="143" s="1"/>
  <c r="AF51" i="143"/>
  <c r="AJ51" i="143" s="1"/>
  <c r="AF49" i="143"/>
  <c r="AJ49" i="143" s="1"/>
  <c r="AF47" i="143"/>
  <c r="AJ47" i="143" s="1"/>
  <c r="AF45" i="143"/>
  <c r="AF64" i="143"/>
  <c r="AJ64" i="143" s="1"/>
  <c r="AF48" i="143"/>
  <c r="AJ48" i="143" s="1"/>
  <c r="AF31" i="143"/>
  <c r="AJ31" i="143" s="1"/>
  <c r="AF29" i="143"/>
  <c r="AJ29" i="143" s="1"/>
  <c r="AF27" i="143"/>
  <c r="AJ27" i="143" s="1"/>
  <c r="AF25" i="143"/>
  <c r="AJ25" i="143" s="1"/>
  <c r="AF23" i="143"/>
  <c r="AJ23" i="143" s="1"/>
  <c r="AF21" i="143"/>
  <c r="AJ21" i="143" s="1"/>
  <c r="AF19" i="143"/>
  <c r="AJ19" i="143" s="1"/>
  <c r="AF17" i="143"/>
  <c r="AJ17" i="143" s="1"/>
  <c r="AF15" i="143"/>
  <c r="AJ15" i="143" s="1"/>
  <c r="AF13" i="143"/>
  <c r="AJ13" i="143" s="1"/>
  <c r="AF60" i="143"/>
  <c r="AJ60" i="143" s="1"/>
  <c r="AF30" i="142"/>
  <c r="AJ30" i="142" s="1"/>
  <c r="AF28" i="142"/>
  <c r="AJ28" i="142" s="1"/>
  <c r="AF26" i="142"/>
  <c r="AJ26" i="142" s="1"/>
  <c r="AF24" i="142"/>
  <c r="AJ24" i="142" s="1"/>
  <c r="AF22" i="142"/>
  <c r="AJ22" i="142" s="1"/>
  <c r="AF20" i="142"/>
  <c r="AJ20" i="142" s="1"/>
  <c r="AF18" i="142"/>
  <c r="AJ18" i="142" s="1"/>
  <c r="AF16" i="142"/>
  <c r="AJ16" i="142" s="1"/>
  <c r="AF14" i="142"/>
  <c r="AJ14" i="142" s="1"/>
  <c r="AF12" i="142"/>
  <c r="AF63" i="142"/>
  <c r="AJ63" i="142" s="1"/>
  <c r="AF61" i="142"/>
  <c r="AJ61" i="142" s="1"/>
  <c r="AF59" i="142"/>
  <c r="AJ59" i="142" s="1"/>
  <c r="AF57" i="142"/>
  <c r="AJ57" i="142" s="1"/>
  <c r="AF55" i="142"/>
  <c r="AJ55" i="142" s="1"/>
  <c r="AF53" i="142"/>
  <c r="AJ53" i="142" s="1"/>
  <c r="AF51" i="142"/>
  <c r="AJ51" i="142" s="1"/>
  <c r="AF49" i="142"/>
  <c r="AJ49" i="142" s="1"/>
  <c r="AF47" i="142"/>
  <c r="AJ47" i="142" s="1"/>
  <c r="AF45" i="142"/>
  <c r="AF64" i="142"/>
  <c r="AJ64" i="142" s="1"/>
  <c r="AF62" i="142"/>
  <c r="AJ62" i="142" s="1"/>
  <c r="AF60" i="142"/>
  <c r="AJ60" i="142" s="1"/>
  <c r="AF58" i="142"/>
  <c r="AJ58" i="142" s="1"/>
  <c r="AF56" i="142"/>
  <c r="AJ56" i="142" s="1"/>
  <c r="AF54" i="142"/>
  <c r="AJ54" i="142" s="1"/>
  <c r="AF48" i="142"/>
  <c r="AJ48" i="142" s="1"/>
  <c r="AF46" i="142"/>
  <c r="AJ46" i="142" s="1"/>
  <c r="AF31" i="142"/>
  <c r="AJ31" i="142" s="1"/>
  <c r="AF29" i="142"/>
  <c r="AJ29" i="142" s="1"/>
  <c r="AF27" i="142"/>
  <c r="AJ27" i="142" s="1"/>
  <c r="AF25" i="142"/>
  <c r="AJ25" i="142" s="1"/>
  <c r="AF23" i="142"/>
  <c r="AJ23" i="142" s="1"/>
  <c r="AF21" i="142"/>
  <c r="AJ21" i="142" s="1"/>
  <c r="AF19" i="142"/>
  <c r="AJ19" i="142" s="1"/>
  <c r="AF17" i="142"/>
  <c r="AJ17" i="142" s="1"/>
  <c r="AF15" i="142"/>
  <c r="AJ15" i="142" s="1"/>
  <c r="AF13" i="142"/>
  <c r="AJ13" i="142" s="1"/>
  <c r="AF52" i="142"/>
  <c r="AJ52" i="142" s="1"/>
  <c r="AF50" i="142"/>
  <c r="AJ50" i="142" s="1"/>
  <c r="AF30" i="141"/>
  <c r="AJ30" i="141" s="1"/>
  <c r="AF28" i="141"/>
  <c r="AJ28" i="141" s="1"/>
  <c r="AF26" i="141"/>
  <c r="AJ26" i="141" s="1"/>
  <c r="AF24" i="141"/>
  <c r="AJ24" i="141" s="1"/>
  <c r="AF22" i="141"/>
  <c r="AJ22" i="141" s="1"/>
  <c r="AF20" i="141"/>
  <c r="AJ20" i="141" s="1"/>
  <c r="AF18" i="141"/>
  <c r="AJ18" i="141" s="1"/>
  <c r="AF16" i="141"/>
  <c r="AJ16" i="141" s="1"/>
  <c r="AF14" i="141"/>
  <c r="AJ14" i="141" s="1"/>
  <c r="AF12" i="141"/>
  <c r="AF52" i="141"/>
  <c r="AJ52" i="141" s="1"/>
  <c r="AF21" i="141"/>
  <c r="AJ21" i="141" s="1"/>
  <c r="AF17" i="141"/>
  <c r="AJ17" i="141" s="1"/>
  <c r="AF13" i="141"/>
  <c r="AJ13" i="141" s="1"/>
  <c r="AF63" i="141"/>
  <c r="AJ63" i="141" s="1"/>
  <c r="AF61" i="141"/>
  <c r="AJ61" i="141" s="1"/>
  <c r="AF59" i="141"/>
  <c r="AJ59" i="141" s="1"/>
  <c r="AF57" i="141"/>
  <c r="AJ57" i="141" s="1"/>
  <c r="AF55" i="141"/>
  <c r="AJ55" i="141" s="1"/>
  <c r="AF53" i="141"/>
  <c r="AJ53" i="141" s="1"/>
  <c r="AF51" i="141"/>
  <c r="AJ51" i="141" s="1"/>
  <c r="AF49" i="141"/>
  <c r="AJ49" i="141" s="1"/>
  <c r="AF47" i="141"/>
  <c r="AJ47" i="141" s="1"/>
  <c r="AF45" i="141"/>
  <c r="AF58" i="141"/>
  <c r="AJ58" i="141" s="1"/>
  <c r="AF56" i="141"/>
  <c r="AJ56" i="141" s="1"/>
  <c r="AF54" i="141"/>
  <c r="AJ54" i="141" s="1"/>
  <c r="AF50" i="141"/>
  <c r="AJ50" i="141" s="1"/>
  <c r="AF48" i="141"/>
  <c r="AJ48" i="141" s="1"/>
  <c r="AF46" i="141"/>
  <c r="AJ46" i="141" s="1"/>
  <c r="AF31" i="141"/>
  <c r="AJ31" i="141" s="1"/>
  <c r="AF29" i="141"/>
  <c r="AJ29" i="141" s="1"/>
  <c r="AF27" i="141"/>
  <c r="AJ27" i="141" s="1"/>
  <c r="AF25" i="141"/>
  <c r="AJ25" i="141" s="1"/>
  <c r="AF23" i="141"/>
  <c r="AJ23" i="141" s="1"/>
  <c r="AF19" i="141"/>
  <c r="AJ19" i="141" s="1"/>
  <c r="AF15" i="141"/>
  <c r="AJ15" i="141" s="1"/>
  <c r="AF64" i="141"/>
  <c r="AJ64" i="141" s="1"/>
  <c r="AF62" i="141"/>
  <c r="AJ62" i="141" s="1"/>
  <c r="AF60" i="141"/>
  <c r="AJ60" i="141" s="1"/>
  <c r="AF30" i="140"/>
  <c r="AJ30" i="140" s="1"/>
  <c r="AF28" i="140"/>
  <c r="AJ28" i="140" s="1"/>
  <c r="AF26" i="140"/>
  <c r="AJ26" i="140" s="1"/>
  <c r="AF24" i="140"/>
  <c r="AJ24" i="140" s="1"/>
  <c r="AF22" i="140"/>
  <c r="AJ22" i="140" s="1"/>
  <c r="AF20" i="140"/>
  <c r="AJ20" i="140" s="1"/>
  <c r="AF18" i="140"/>
  <c r="AJ18" i="140" s="1"/>
  <c r="AF16" i="140"/>
  <c r="AJ16" i="140" s="1"/>
  <c r="AF14" i="140"/>
  <c r="AJ14" i="140" s="1"/>
  <c r="AF12" i="140"/>
  <c r="AF63" i="140"/>
  <c r="AJ63" i="140" s="1"/>
  <c r="AF61" i="140"/>
  <c r="AJ61" i="140" s="1"/>
  <c r="AF59" i="140"/>
  <c r="AJ59" i="140" s="1"/>
  <c r="AF57" i="140"/>
  <c r="AJ57" i="140" s="1"/>
  <c r="AF55" i="140"/>
  <c r="AJ55" i="140" s="1"/>
  <c r="AF53" i="140"/>
  <c r="AJ53" i="140" s="1"/>
  <c r="AF51" i="140"/>
  <c r="AJ51" i="140" s="1"/>
  <c r="AF49" i="140"/>
  <c r="AJ49" i="140" s="1"/>
  <c r="AF47" i="140"/>
  <c r="AJ47" i="140" s="1"/>
  <c r="AF45" i="140"/>
  <c r="AF31" i="140"/>
  <c r="AJ31" i="140" s="1"/>
  <c r="AF29" i="140"/>
  <c r="AJ29" i="140" s="1"/>
  <c r="AF27" i="140"/>
  <c r="AJ27" i="140" s="1"/>
  <c r="AF25" i="140"/>
  <c r="AJ25" i="140" s="1"/>
  <c r="AF23" i="140"/>
  <c r="AJ23" i="140" s="1"/>
  <c r="AF21" i="140"/>
  <c r="AJ21" i="140" s="1"/>
  <c r="AF19" i="140"/>
  <c r="AJ19" i="140" s="1"/>
  <c r="AF17" i="140"/>
  <c r="AJ17" i="140" s="1"/>
  <c r="AF15" i="140"/>
  <c r="AJ15" i="140" s="1"/>
  <c r="AF13" i="140"/>
  <c r="AJ13" i="140" s="1"/>
  <c r="AF64" i="140"/>
  <c r="AJ64" i="140" s="1"/>
  <c r="AF62" i="140"/>
  <c r="AJ62" i="140" s="1"/>
  <c r="AF60" i="140"/>
  <c r="AJ60" i="140" s="1"/>
  <c r="AF58" i="140"/>
  <c r="AJ58" i="140" s="1"/>
  <c r="AF56" i="140"/>
  <c r="AJ56" i="140" s="1"/>
  <c r="AF54" i="140"/>
  <c r="AJ54" i="140" s="1"/>
  <c r="AF52" i="140"/>
  <c r="AJ52" i="140" s="1"/>
  <c r="AF50" i="140"/>
  <c r="AJ50" i="140" s="1"/>
  <c r="AF48" i="140"/>
  <c r="AJ48" i="140" s="1"/>
  <c r="AF46" i="140"/>
  <c r="AJ46" i="140" s="1"/>
  <c r="AF30" i="139"/>
  <c r="AJ30" i="139" s="1"/>
  <c r="AF28" i="139"/>
  <c r="AJ28" i="139" s="1"/>
  <c r="AF26" i="139"/>
  <c r="AJ26" i="139" s="1"/>
  <c r="AF24" i="139"/>
  <c r="AJ24" i="139" s="1"/>
  <c r="AF22" i="139"/>
  <c r="AJ22" i="139" s="1"/>
  <c r="AF20" i="139"/>
  <c r="AJ20" i="139" s="1"/>
  <c r="AF18" i="139"/>
  <c r="AJ18" i="139" s="1"/>
  <c r="AF16" i="139"/>
  <c r="AJ16" i="139" s="1"/>
  <c r="AF14" i="139"/>
  <c r="AJ14" i="139" s="1"/>
  <c r="AF12" i="139"/>
  <c r="AF64" i="139"/>
  <c r="AJ64" i="139" s="1"/>
  <c r="AF58" i="139"/>
  <c r="AJ58" i="139" s="1"/>
  <c r="AF52" i="139"/>
  <c r="AJ52" i="139" s="1"/>
  <c r="AF50" i="139"/>
  <c r="AJ50" i="139" s="1"/>
  <c r="AF46" i="139"/>
  <c r="AJ46" i="139" s="1"/>
  <c r="AF60" i="139"/>
  <c r="AJ60" i="139" s="1"/>
  <c r="AF56" i="139"/>
  <c r="AJ56" i="139" s="1"/>
  <c r="AF63" i="139"/>
  <c r="AJ63" i="139" s="1"/>
  <c r="AF61" i="139"/>
  <c r="AJ61" i="139" s="1"/>
  <c r="AF59" i="139"/>
  <c r="AJ59" i="139" s="1"/>
  <c r="AF57" i="139"/>
  <c r="AJ57" i="139" s="1"/>
  <c r="AF55" i="139"/>
  <c r="AJ55" i="139" s="1"/>
  <c r="AF53" i="139"/>
  <c r="AJ53" i="139" s="1"/>
  <c r="AF51" i="139"/>
  <c r="AJ51" i="139" s="1"/>
  <c r="AF49" i="139"/>
  <c r="AJ49" i="139" s="1"/>
  <c r="AF47" i="139"/>
  <c r="AJ47" i="139" s="1"/>
  <c r="AF45" i="139"/>
  <c r="AF31" i="139"/>
  <c r="AJ31" i="139" s="1"/>
  <c r="AF29" i="139"/>
  <c r="AJ29" i="139" s="1"/>
  <c r="AF27" i="139"/>
  <c r="AJ27" i="139" s="1"/>
  <c r="AF25" i="139"/>
  <c r="AJ25" i="139" s="1"/>
  <c r="AF23" i="139"/>
  <c r="AJ23" i="139" s="1"/>
  <c r="AF21" i="139"/>
  <c r="AJ21" i="139" s="1"/>
  <c r="AF19" i="139"/>
  <c r="AJ19" i="139" s="1"/>
  <c r="AF17" i="139"/>
  <c r="AJ17" i="139" s="1"/>
  <c r="AF15" i="139"/>
  <c r="AJ15" i="139" s="1"/>
  <c r="AF13" i="139"/>
  <c r="AJ13" i="139" s="1"/>
  <c r="AF62" i="139"/>
  <c r="AJ62" i="139" s="1"/>
  <c r="AF54" i="139"/>
  <c r="AJ54" i="139" s="1"/>
  <c r="AF48" i="139"/>
  <c r="AJ48" i="139" s="1"/>
  <c r="AF30" i="138"/>
  <c r="AJ30" i="138" s="1"/>
  <c r="AF28" i="138"/>
  <c r="AJ28" i="138" s="1"/>
  <c r="AF26" i="138"/>
  <c r="AJ26" i="138" s="1"/>
  <c r="AF24" i="138"/>
  <c r="AJ24" i="138" s="1"/>
  <c r="AF22" i="138"/>
  <c r="AJ22" i="138" s="1"/>
  <c r="AF20" i="138"/>
  <c r="AJ20" i="138" s="1"/>
  <c r="AF18" i="138"/>
  <c r="AJ18" i="138" s="1"/>
  <c r="AF16" i="138"/>
  <c r="AJ16" i="138" s="1"/>
  <c r="AF14" i="138"/>
  <c r="AJ14" i="138" s="1"/>
  <c r="AF12" i="138"/>
  <c r="AF15" i="138"/>
  <c r="AJ15" i="138" s="1"/>
  <c r="AF64" i="138"/>
  <c r="AJ64" i="138" s="1"/>
  <c r="AF62" i="138"/>
  <c r="AJ62" i="138" s="1"/>
  <c r="AF50" i="138"/>
  <c r="AJ50" i="138" s="1"/>
  <c r="AF46" i="138"/>
  <c r="AJ46" i="138" s="1"/>
  <c r="AF63" i="138"/>
  <c r="AJ63" i="138" s="1"/>
  <c r="AF61" i="138"/>
  <c r="AJ61" i="138" s="1"/>
  <c r="AF59" i="138"/>
  <c r="AJ59" i="138" s="1"/>
  <c r="AF57" i="138"/>
  <c r="AJ57" i="138" s="1"/>
  <c r="AF55" i="138"/>
  <c r="AJ55" i="138" s="1"/>
  <c r="AF53" i="138"/>
  <c r="AJ53" i="138" s="1"/>
  <c r="AF51" i="138"/>
  <c r="AJ51" i="138" s="1"/>
  <c r="AF49" i="138"/>
  <c r="AJ49" i="138" s="1"/>
  <c r="AF47" i="138"/>
  <c r="AJ47" i="138" s="1"/>
  <c r="AF45" i="138"/>
  <c r="AF21" i="138"/>
  <c r="AJ21" i="138" s="1"/>
  <c r="AF13" i="138"/>
  <c r="AJ13" i="138" s="1"/>
  <c r="AF54" i="138"/>
  <c r="AJ54" i="138" s="1"/>
  <c r="AF52" i="138"/>
  <c r="AJ52" i="138" s="1"/>
  <c r="AF31" i="138"/>
  <c r="AJ31" i="138" s="1"/>
  <c r="AF29" i="138"/>
  <c r="AJ29" i="138" s="1"/>
  <c r="AF27" i="138"/>
  <c r="AJ27" i="138" s="1"/>
  <c r="AF25" i="138"/>
  <c r="AJ25" i="138" s="1"/>
  <c r="AF23" i="138"/>
  <c r="AJ23" i="138" s="1"/>
  <c r="AF19" i="138"/>
  <c r="AJ19" i="138" s="1"/>
  <c r="AF17" i="138"/>
  <c r="AJ17" i="138" s="1"/>
  <c r="AF60" i="138"/>
  <c r="AJ60" i="138" s="1"/>
  <c r="AF58" i="138"/>
  <c r="AJ58" i="138" s="1"/>
  <c r="AF56" i="138"/>
  <c r="AJ56" i="138" s="1"/>
  <c r="AF48" i="138"/>
  <c r="AJ48" i="138" s="1"/>
  <c r="AF30" i="137"/>
  <c r="AJ30" i="137" s="1"/>
  <c r="AF28" i="137"/>
  <c r="AJ28" i="137" s="1"/>
  <c r="AF26" i="137"/>
  <c r="AJ26" i="137" s="1"/>
  <c r="AF24" i="137"/>
  <c r="AJ24" i="137" s="1"/>
  <c r="AF22" i="137"/>
  <c r="AJ22" i="137" s="1"/>
  <c r="AF20" i="137"/>
  <c r="AJ20" i="137" s="1"/>
  <c r="AF18" i="137"/>
  <c r="AJ18" i="137" s="1"/>
  <c r="AF16" i="137"/>
  <c r="AJ16" i="137" s="1"/>
  <c r="AF14" i="137"/>
  <c r="AJ14" i="137" s="1"/>
  <c r="AF12" i="137"/>
  <c r="AF48" i="137"/>
  <c r="AJ48" i="137" s="1"/>
  <c r="AF46" i="137"/>
  <c r="AJ46" i="137" s="1"/>
  <c r="AF63" i="137"/>
  <c r="AJ63" i="137" s="1"/>
  <c r="AF61" i="137"/>
  <c r="AJ61" i="137" s="1"/>
  <c r="AF59" i="137"/>
  <c r="AJ59" i="137" s="1"/>
  <c r="AF57" i="137"/>
  <c r="AJ57" i="137" s="1"/>
  <c r="AF55" i="137"/>
  <c r="AJ55" i="137" s="1"/>
  <c r="AF53" i="137"/>
  <c r="AJ53" i="137" s="1"/>
  <c r="AF51" i="137"/>
  <c r="AJ51" i="137" s="1"/>
  <c r="AF49" i="137"/>
  <c r="AJ49" i="137" s="1"/>
  <c r="AF47" i="137"/>
  <c r="AJ47" i="137" s="1"/>
  <c r="AF45" i="137"/>
  <c r="AF31" i="137"/>
  <c r="AJ31" i="137" s="1"/>
  <c r="AF29" i="137"/>
  <c r="AJ29" i="137" s="1"/>
  <c r="AF27" i="137"/>
  <c r="AJ27" i="137" s="1"/>
  <c r="AF25" i="137"/>
  <c r="AJ25" i="137" s="1"/>
  <c r="AF23" i="137"/>
  <c r="AJ23" i="137" s="1"/>
  <c r="AF21" i="137"/>
  <c r="AJ21" i="137" s="1"/>
  <c r="AF19" i="137"/>
  <c r="AJ19" i="137" s="1"/>
  <c r="AF17" i="137"/>
  <c r="AJ17" i="137" s="1"/>
  <c r="AF15" i="137"/>
  <c r="AJ15" i="137" s="1"/>
  <c r="AF13" i="137"/>
  <c r="AJ13" i="137" s="1"/>
  <c r="AF64" i="137"/>
  <c r="AJ64" i="137" s="1"/>
  <c r="AF62" i="137"/>
  <c r="AJ62" i="137" s="1"/>
  <c r="AF60" i="137"/>
  <c r="AJ60" i="137" s="1"/>
  <c r="AF58" i="137"/>
  <c r="AJ58" i="137" s="1"/>
  <c r="AF56" i="137"/>
  <c r="AJ56" i="137" s="1"/>
  <c r="AF54" i="137"/>
  <c r="AJ54" i="137" s="1"/>
  <c r="AF52" i="137"/>
  <c r="AJ52" i="137" s="1"/>
  <c r="AF50" i="137"/>
  <c r="AJ50" i="137" s="1"/>
  <c r="AF30" i="136"/>
  <c r="AJ30" i="136" s="1"/>
  <c r="AF28" i="136"/>
  <c r="AJ28" i="136" s="1"/>
  <c r="AF26" i="136"/>
  <c r="AJ26" i="136" s="1"/>
  <c r="AF24" i="136"/>
  <c r="AJ24" i="136" s="1"/>
  <c r="AF22" i="136"/>
  <c r="AJ22" i="136" s="1"/>
  <c r="AF20" i="136"/>
  <c r="AJ20" i="136" s="1"/>
  <c r="AF18" i="136"/>
  <c r="AJ18" i="136" s="1"/>
  <c r="AF16" i="136"/>
  <c r="AJ16" i="136" s="1"/>
  <c r="AF14" i="136"/>
  <c r="AJ14" i="136" s="1"/>
  <c r="AF12" i="136"/>
  <c r="AF54" i="136"/>
  <c r="AJ54" i="136" s="1"/>
  <c r="AF62" i="136"/>
  <c r="AJ62" i="136" s="1"/>
  <c r="AF46" i="136"/>
  <c r="AJ46" i="136" s="1"/>
  <c r="AF63" i="136"/>
  <c r="AJ63" i="136" s="1"/>
  <c r="AF61" i="136"/>
  <c r="AJ61" i="136" s="1"/>
  <c r="AF59" i="136"/>
  <c r="AJ59" i="136" s="1"/>
  <c r="AF57" i="136"/>
  <c r="AJ57" i="136" s="1"/>
  <c r="AF55" i="136"/>
  <c r="AJ55" i="136" s="1"/>
  <c r="AF53" i="136"/>
  <c r="AJ53" i="136" s="1"/>
  <c r="AF51" i="136"/>
  <c r="AJ51" i="136" s="1"/>
  <c r="AF49" i="136"/>
  <c r="AJ49" i="136" s="1"/>
  <c r="AF47" i="136"/>
  <c r="AJ47" i="136" s="1"/>
  <c r="AF45" i="136"/>
  <c r="AF52" i="136"/>
  <c r="AJ52" i="136" s="1"/>
  <c r="AF48" i="136"/>
  <c r="AJ48" i="136" s="1"/>
  <c r="AF31" i="136"/>
  <c r="AJ31" i="136" s="1"/>
  <c r="AF29" i="136"/>
  <c r="AJ29" i="136" s="1"/>
  <c r="AF27" i="136"/>
  <c r="AJ27" i="136" s="1"/>
  <c r="AF25" i="136"/>
  <c r="AJ25" i="136" s="1"/>
  <c r="AF23" i="136"/>
  <c r="AJ23" i="136" s="1"/>
  <c r="AF21" i="136"/>
  <c r="AJ21" i="136" s="1"/>
  <c r="AF19" i="136"/>
  <c r="AJ19" i="136" s="1"/>
  <c r="AF17" i="136"/>
  <c r="AJ17" i="136" s="1"/>
  <c r="AF15" i="136"/>
  <c r="AJ15" i="136" s="1"/>
  <c r="AF13" i="136"/>
  <c r="AJ13" i="136" s="1"/>
  <c r="AF64" i="136"/>
  <c r="AJ64" i="136" s="1"/>
  <c r="AF60" i="136"/>
  <c r="AJ60" i="136" s="1"/>
  <c r="AF58" i="136"/>
  <c r="AJ58" i="136" s="1"/>
  <c r="AF56" i="136"/>
  <c r="AJ56" i="136" s="1"/>
  <c r="AF50" i="136"/>
  <c r="AJ50" i="136" s="1"/>
  <c r="AF21" i="135"/>
  <c r="AJ21" i="135" s="1"/>
  <c r="AF17" i="135"/>
  <c r="AJ17" i="135" s="1"/>
  <c r="AF63" i="135"/>
  <c r="AJ63" i="135" s="1"/>
  <c r="AF61" i="135"/>
  <c r="AJ61" i="135" s="1"/>
  <c r="AF59" i="135"/>
  <c r="AJ59" i="135" s="1"/>
  <c r="AF57" i="135"/>
  <c r="AJ57" i="135" s="1"/>
  <c r="AF55" i="135"/>
  <c r="AJ55" i="135" s="1"/>
  <c r="AF53" i="135"/>
  <c r="AJ53" i="135" s="1"/>
  <c r="AF51" i="135"/>
  <c r="AJ51" i="135" s="1"/>
  <c r="AF49" i="135"/>
  <c r="AJ49" i="135" s="1"/>
  <c r="AF47" i="135"/>
  <c r="AJ47" i="135" s="1"/>
  <c r="AF45" i="135"/>
  <c r="AF31" i="135"/>
  <c r="AJ31" i="135" s="1"/>
  <c r="AF27" i="135"/>
  <c r="AJ27" i="135" s="1"/>
  <c r="AF23" i="135"/>
  <c r="AJ23" i="135" s="1"/>
  <c r="AF15" i="135"/>
  <c r="AJ15" i="135" s="1"/>
  <c r="AF13" i="135"/>
  <c r="AJ13" i="135" s="1"/>
  <c r="AF29" i="135"/>
  <c r="AJ29" i="135" s="1"/>
  <c r="AF25" i="135"/>
  <c r="AJ25" i="135" s="1"/>
  <c r="AF19" i="135"/>
  <c r="AJ19" i="135" s="1"/>
  <c r="AF64" i="135"/>
  <c r="AJ64" i="135" s="1"/>
  <c r="AF62" i="135"/>
  <c r="AJ62" i="135" s="1"/>
  <c r="AF60" i="135"/>
  <c r="AJ60" i="135" s="1"/>
  <c r="AF58" i="135"/>
  <c r="AJ58" i="135" s="1"/>
  <c r="AF56" i="135"/>
  <c r="AJ56" i="135" s="1"/>
  <c r="AF54" i="135"/>
  <c r="AJ54" i="135" s="1"/>
  <c r="AF52" i="135"/>
  <c r="AJ52" i="135" s="1"/>
  <c r="AF50" i="135"/>
  <c r="AJ50" i="135" s="1"/>
  <c r="AF48" i="135"/>
  <c r="AJ48" i="135" s="1"/>
  <c r="AF46" i="135"/>
  <c r="AJ46" i="135" s="1"/>
  <c r="AF24" i="135"/>
  <c r="AJ24" i="135" s="1"/>
  <c r="AF16" i="135"/>
  <c r="AJ16" i="135" s="1"/>
  <c r="AF14" i="135"/>
  <c r="AJ14" i="135" s="1"/>
  <c r="AF12" i="135"/>
  <c r="AF26" i="135"/>
  <c r="AJ26" i="135" s="1"/>
  <c r="AF18" i="135"/>
  <c r="AJ18" i="135" s="1"/>
  <c r="AF20" i="135"/>
  <c r="AJ20" i="135" s="1"/>
  <c r="AF28" i="135"/>
  <c r="AJ28" i="135" s="1"/>
  <c r="AF30" i="135"/>
  <c r="AJ30" i="135" s="1"/>
  <c r="AF22" i="135"/>
  <c r="AJ22" i="135" s="1"/>
  <c r="AW33" i="159" l="1"/>
  <c r="AX33" i="159" s="1"/>
  <c r="AW66" i="159"/>
  <c r="AF66" i="159" s="1"/>
  <c r="AW33" i="150"/>
  <c r="AV33" i="150" s="1"/>
  <c r="AW66" i="150"/>
  <c r="AX66" i="150" s="1"/>
  <c r="AW66" i="161"/>
  <c r="AJ45" i="161"/>
  <c r="AJ12" i="161"/>
  <c r="AW33" i="161"/>
  <c r="AV33" i="154"/>
  <c r="AX33" i="154"/>
  <c r="AW66" i="158"/>
  <c r="AJ45" i="158"/>
  <c r="AW66" i="145"/>
  <c r="AJ45" i="145"/>
  <c r="AX66" i="154"/>
  <c r="AV66" i="154"/>
  <c r="AF66" i="154"/>
  <c r="AW33" i="155"/>
  <c r="AJ12" i="155"/>
  <c r="AW33" i="160"/>
  <c r="AJ12" i="160"/>
  <c r="AW33" i="158"/>
  <c r="AJ12" i="158"/>
  <c r="AW66" i="155"/>
  <c r="AJ45" i="155"/>
  <c r="AW66" i="157"/>
  <c r="AJ45" i="157"/>
  <c r="AW33" i="163"/>
  <c r="AJ12" i="163"/>
  <c r="AW33" i="145"/>
  <c r="AJ12" i="145"/>
  <c r="AW33" i="162"/>
  <c r="AJ12" i="162"/>
  <c r="AW66" i="160"/>
  <c r="AJ45" i="160"/>
  <c r="AX33" i="156"/>
  <c r="AV33" i="156"/>
  <c r="AW66" i="151"/>
  <c r="AJ45" i="151"/>
  <c r="AW66" i="162"/>
  <c r="AJ45" i="162"/>
  <c r="AW33" i="157"/>
  <c r="AJ12" i="157"/>
  <c r="AW66" i="163"/>
  <c r="AJ45" i="163"/>
  <c r="AF66" i="156"/>
  <c r="AX66" i="156"/>
  <c r="AV66" i="156"/>
  <c r="AV33" i="159"/>
  <c r="AW33" i="151"/>
  <c r="AJ12" i="151"/>
  <c r="AX66" i="147"/>
  <c r="AV66" i="147"/>
  <c r="AF66" i="147"/>
  <c r="AW33" i="152"/>
  <c r="AJ12" i="152"/>
  <c r="AW33" i="146"/>
  <c r="AJ12" i="146"/>
  <c r="AW66" i="148"/>
  <c r="AJ45" i="148"/>
  <c r="AW66" i="144"/>
  <c r="AJ45" i="144"/>
  <c r="AV33" i="147"/>
  <c r="AX33" i="147"/>
  <c r="AW33" i="149"/>
  <c r="AJ12" i="149"/>
  <c r="AW33" i="153"/>
  <c r="AJ12" i="153"/>
  <c r="AW66" i="153"/>
  <c r="AJ45" i="153"/>
  <c r="AW33" i="148"/>
  <c r="AJ12" i="148"/>
  <c r="AW66" i="149"/>
  <c r="AJ45" i="149"/>
  <c r="AW33" i="144"/>
  <c r="AJ12" i="144"/>
  <c r="AW66" i="152"/>
  <c r="AJ45" i="152"/>
  <c r="AW66" i="146"/>
  <c r="AJ45" i="146"/>
  <c r="AW66" i="143"/>
  <c r="AJ45" i="143"/>
  <c r="AW33" i="143"/>
  <c r="AJ12" i="143"/>
  <c r="AW66" i="142"/>
  <c r="AJ45" i="142"/>
  <c r="AW33" i="142"/>
  <c r="AJ12" i="142"/>
  <c r="AW66" i="141"/>
  <c r="AJ45" i="141"/>
  <c r="AW33" i="141"/>
  <c r="AJ12" i="141"/>
  <c r="AW66" i="140"/>
  <c r="AJ45" i="140"/>
  <c r="AW33" i="140"/>
  <c r="AJ12" i="140"/>
  <c r="AW66" i="139"/>
  <c r="AJ45" i="139"/>
  <c r="AW33" i="139"/>
  <c r="AJ12" i="139"/>
  <c r="AW33" i="138"/>
  <c r="AJ12" i="138"/>
  <c r="AW66" i="138"/>
  <c r="AJ45" i="138"/>
  <c r="AW66" i="137"/>
  <c r="AJ45" i="137"/>
  <c r="AW33" i="137"/>
  <c r="AJ12" i="137"/>
  <c r="AW66" i="136"/>
  <c r="AJ45" i="136"/>
  <c r="AW33" i="136"/>
  <c r="AJ12" i="136"/>
  <c r="AW33" i="135"/>
  <c r="AJ12" i="135"/>
  <c r="AW66" i="135"/>
  <c r="AJ45" i="135"/>
  <c r="AV66" i="159" l="1"/>
  <c r="AA33" i="159" s="1"/>
  <c r="AX33" i="150"/>
  <c r="AX66" i="159"/>
  <c r="AF66" i="150"/>
  <c r="AN66" i="150" s="1"/>
  <c r="AV66" i="150"/>
  <c r="AA66" i="150" s="1"/>
  <c r="AX66" i="161"/>
  <c r="AV66" i="161"/>
  <c r="AF66" i="161"/>
  <c r="AW2" i="156"/>
  <c r="AS1" i="156" s="1"/>
  <c r="AV33" i="161"/>
  <c r="AX33" i="161"/>
  <c r="AA33" i="154"/>
  <c r="AA66" i="154"/>
  <c r="AJ33" i="154"/>
  <c r="AF33" i="154"/>
  <c r="AX66" i="163"/>
  <c r="AV66" i="163"/>
  <c r="AF66" i="163"/>
  <c r="AX33" i="151"/>
  <c r="AV33" i="151"/>
  <c r="AX33" i="145"/>
  <c r="AV33" i="145"/>
  <c r="AX33" i="158"/>
  <c r="AV33" i="158"/>
  <c r="AV33" i="162"/>
  <c r="AX33" i="162"/>
  <c r="AX33" i="157"/>
  <c r="AV33" i="157"/>
  <c r="AX66" i="160"/>
  <c r="AV66" i="160"/>
  <c r="AF66" i="160"/>
  <c r="AV66" i="145"/>
  <c r="AF66" i="145"/>
  <c r="AX66" i="145"/>
  <c r="AX33" i="163"/>
  <c r="AV33" i="163"/>
  <c r="AV33" i="160"/>
  <c r="AX33" i="160"/>
  <c r="AV66" i="155"/>
  <c r="AX66" i="155"/>
  <c r="AF66" i="155"/>
  <c r="AA33" i="156"/>
  <c r="AA66" i="156"/>
  <c r="AF33" i="156"/>
  <c r="AJ33" i="156"/>
  <c r="AX66" i="162"/>
  <c r="AV66" i="162"/>
  <c r="AF66" i="162"/>
  <c r="AN66" i="159"/>
  <c r="AJ66" i="159"/>
  <c r="AV66" i="158"/>
  <c r="AF66" i="158"/>
  <c r="AX66" i="158"/>
  <c r="AX66" i="157"/>
  <c r="AV66" i="157"/>
  <c r="AF66" i="157"/>
  <c r="AV33" i="155"/>
  <c r="AX33" i="155"/>
  <c r="AN66" i="156"/>
  <c r="AJ66" i="156"/>
  <c r="AX66" i="151"/>
  <c r="AV66" i="151"/>
  <c r="AF66" i="151"/>
  <c r="AN66" i="154"/>
  <c r="AJ66" i="154"/>
  <c r="AW2" i="154"/>
  <c r="AS1" i="154" s="1"/>
  <c r="AF66" i="146"/>
  <c r="AX66" i="146"/>
  <c r="AV66" i="146"/>
  <c r="AN66" i="147"/>
  <c r="AJ66" i="147"/>
  <c r="AW2" i="147"/>
  <c r="AS1" i="147" s="1"/>
  <c r="AF66" i="148"/>
  <c r="AX66" i="148"/>
  <c r="AV66" i="148"/>
  <c r="AX66" i="153"/>
  <c r="AV66" i="153"/>
  <c r="AF66" i="153"/>
  <c r="AX66" i="152"/>
  <c r="AV66" i="152"/>
  <c r="AF66" i="152"/>
  <c r="AV66" i="144"/>
  <c r="AF66" i="144"/>
  <c r="AX66" i="144"/>
  <c r="AX33" i="146"/>
  <c r="AV33" i="146"/>
  <c r="AX33" i="144"/>
  <c r="AV33" i="144"/>
  <c r="AV66" i="149"/>
  <c r="AF66" i="149"/>
  <c r="AX66" i="149"/>
  <c r="AX33" i="153"/>
  <c r="AV33" i="153"/>
  <c r="AV33" i="152"/>
  <c r="AX33" i="152"/>
  <c r="AX33" i="148"/>
  <c r="AV33" i="148"/>
  <c r="AV33" i="149"/>
  <c r="AX33" i="149"/>
  <c r="AJ33" i="147"/>
  <c r="AF33" i="147"/>
  <c r="AA33" i="147"/>
  <c r="AA66" i="147"/>
  <c r="AX66" i="143"/>
  <c r="AV66" i="143"/>
  <c r="AF66" i="143"/>
  <c r="AX33" i="143"/>
  <c r="AV33" i="143"/>
  <c r="AX66" i="142"/>
  <c r="AV66" i="142"/>
  <c r="AF66" i="142"/>
  <c r="AV33" i="142"/>
  <c r="AX33" i="142"/>
  <c r="AV33" i="141"/>
  <c r="AX33" i="141"/>
  <c r="AX66" i="141"/>
  <c r="AV66" i="141"/>
  <c r="AF66" i="141"/>
  <c r="AX33" i="140"/>
  <c r="AV33" i="140"/>
  <c r="AX66" i="140"/>
  <c r="AV66" i="140"/>
  <c r="AF66" i="140"/>
  <c r="AX66" i="139"/>
  <c r="AV66" i="139"/>
  <c r="AF66" i="139"/>
  <c r="AV33" i="139"/>
  <c r="AX33" i="139"/>
  <c r="AV33" i="138"/>
  <c r="AX33" i="138"/>
  <c r="AX66" i="138"/>
  <c r="AV66" i="138"/>
  <c r="AF66" i="138"/>
  <c r="AX33" i="137"/>
  <c r="AV33" i="137"/>
  <c r="AX66" i="137"/>
  <c r="AV66" i="137"/>
  <c r="AF66" i="137"/>
  <c r="AX66" i="136"/>
  <c r="AV66" i="136"/>
  <c r="AF66" i="136"/>
  <c r="AV33" i="136"/>
  <c r="AX33" i="136"/>
  <c r="AX66" i="135"/>
  <c r="AV66" i="135"/>
  <c r="AF66" i="135"/>
  <c r="AX33" i="135"/>
  <c r="AV33" i="135"/>
  <c r="AW2" i="160" l="1"/>
  <c r="AS1" i="160" s="1"/>
  <c r="AJ33" i="159"/>
  <c r="AW2" i="159"/>
  <c r="AS1" i="159" s="1"/>
  <c r="AW2" i="150"/>
  <c r="AS1" i="150" s="1"/>
  <c r="AF33" i="159"/>
  <c r="AA66" i="159"/>
  <c r="AF33" i="150"/>
  <c r="AJ33" i="150"/>
  <c r="AJ66" i="150"/>
  <c r="AA33" i="150"/>
  <c r="AW2" i="163"/>
  <c r="AS1" i="163" s="1"/>
  <c r="AW2" i="152"/>
  <c r="AS1" i="152" s="1"/>
  <c r="AW2" i="149"/>
  <c r="AS1" i="149" s="1"/>
  <c r="AW2" i="155"/>
  <c r="AS1" i="155" s="1"/>
  <c r="AN33" i="147"/>
  <c r="AX2" i="147" s="1"/>
  <c r="AW2" i="148"/>
  <c r="AS1" i="148" s="1"/>
  <c r="AW2" i="161"/>
  <c r="AS1" i="161" s="1"/>
  <c r="AW2" i="144"/>
  <c r="AS1" i="144" s="1"/>
  <c r="AW2" i="162"/>
  <c r="AS1" i="162" s="1"/>
  <c r="AN66" i="161"/>
  <c r="AJ66" i="161"/>
  <c r="AA33" i="161"/>
  <c r="AA66" i="161"/>
  <c r="AF33" i="161"/>
  <c r="AJ33" i="161"/>
  <c r="AW2" i="145"/>
  <c r="AS1" i="145" s="1"/>
  <c r="AA66" i="160"/>
  <c r="AF33" i="160"/>
  <c r="AJ33" i="160"/>
  <c r="AA33" i="160"/>
  <c r="AN66" i="157"/>
  <c r="AJ66" i="157"/>
  <c r="AN33" i="156"/>
  <c r="AX2" i="156" s="1"/>
  <c r="AA33" i="151"/>
  <c r="AA66" i="151"/>
  <c r="AF33" i="151"/>
  <c r="AJ33" i="151"/>
  <c r="AN66" i="155"/>
  <c r="AJ66" i="155"/>
  <c r="AN66" i="163"/>
  <c r="AJ66" i="163"/>
  <c r="AN66" i="162"/>
  <c r="AJ66" i="162"/>
  <c r="AJ33" i="163"/>
  <c r="AF33" i="163"/>
  <c r="AA33" i="163"/>
  <c r="AA66" i="163"/>
  <c r="AF33" i="162"/>
  <c r="AA33" i="162"/>
  <c r="AJ33" i="162"/>
  <c r="AA66" i="162"/>
  <c r="AA66" i="155"/>
  <c r="AJ33" i="155"/>
  <c r="AF33" i="155"/>
  <c r="AA33" i="155"/>
  <c r="AJ33" i="145"/>
  <c r="AF33" i="145"/>
  <c r="AA33" i="145"/>
  <c r="AA66" i="145"/>
  <c r="AW2" i="158"/>
  <c r="AS1" i="158" s="1"/>
  <c r="AN66" i="145"/>
  <c r="AJ66" i="145"/>
  <c r="AN66" i="160"/>
  <c r="AJ66" i="160"/>
  <c r="AN33" i="154"/>
  <c r="AX2" i="154" s="1"/>
  <c r="AN66" i="158"/>
  <c r="AJ66" i="158"/>
  <c r="AN66" i="151"/>
  <c r="AJ66" i="151"/>
  <c r="AA66" i="157"/>
  <c r="AJ33" i="157"/>
  <c r="AF33" i="157"/>
  <c r="AA33" i="157"/>
  <c r="AF33" i="158"/>
  <c r="AA66" i="158"/>
  <c r="AJ33" i="158"/>
  <c r="AA33" i="158"/>
  <c r="AW2" i="157"/>
  <c r="AS1" i="157" s="1"/>
  <c r="AW2" i="151"/>
  <c r="AS1" i="151" s="1"/>
  <c r="AW2" i="146"/>
  <c r="AS1" i="146" s="1"/>
  <c r="AN66" i="148"/>
  <c r="AJ66" i="148"/>
  <c r="AN66" i="149"/>
  <c r="AJ66" i="149"/>
  <c r="AF33" i="149"/>
  <c r="AA66" i="149"/>
  <c r="AJ33" i="149"/>
  <c r="AA33" i="149"/>
  <c r="AJ66" i="144"/>
  <c r="AN66" i="144"/>
  <c r="AN66" i="152"/>
  <c r="AJ66" i="152"/>
  <c r="AA66" i="152"/>
  <c r="AJ33" i="152"/>
  <c r="AA33" i="152"/>
  <c r="AF33" i="152"/>
  <c r="AF33" i="144"/>
  <c r="AA66" i="144"/>
  <c r="AJ33" i="144"/>
  <c r="AA33" i="144"/>
  <c r="AN66" i="153"/>
  <c r="AJ66" i="153"/>
  <c r="AJ33" i="153"/>
  <c r="AF33" i="153"/>
  <c r="AA33" i="153"/>
  <c r="AA66" i="153"/>
  <c r="AA66" i="146"/>
  <c r="AF33" i="146"/>
  <c r="AA33" i="146"/>
  <c r="AJ33" i="146"/>
  <c r="AW2" i="153"/>
  <c r="AS1" i="153" s="1"/>
  <c r="AA66" i="148"/>
  <c r="AJ33" i="148"/>
  <c r="AF33" i="148"/>
  <c r="AA33" i="148"/>
  <c r="AJ66" i="146"/>
  <c r="AN66" i="146"/>
  <c r="AN66" i="143"/>
  <c r="AJ66" i="143"/>
  <c r="AJ33" i="143"/>
  <c r="AF33" i="143"/>
  <c r="AA33" i="143"/>
  <c r="AA66" i="143"/>
  <c r="AW2" i="143"/>
  <c r="AS1" i="143" s="1"/>
  <c r="AJ33" i="142"/>
  <c r="AF33" i="142"/>
  <c r="AA33" i="142"/>
  <c r="AA66" i="142"/>
  <c r="AW2" i="141"/>
  <c r="AS1" i="141" s="1"/>
  <c r="AW2" i="142"/>
  <c r="AS1" i="142" s="1"/>
  <c r="AN66" i="142"/>
  <c r="AJ66" i="142"/>
  <c r="AN66" i="141"/>
  <c r="AJ66" i="141"/>
  <c r="AJ33" i="141"/>
  <c r="AF33" i="141"/>
  <c r="AA33" i="141"/>
  <c r="AA66" i="141"/>
  <c r="AN66" i="140"/>
  <c r="AJ66" i="140"/>
  <c r="AJ33" i="140"/>
  <c r="AF33" i="140"/>
  <c r="AA33" i="140"/>
  <c r="AA66" i="140"/>
  <c r="AW2" i="140"/>
  <c r="AS1" i="140" s="1"/>
  <c r="AJ33" i="139"/>
  <c r="AF33" i="139"/>
  <c r="AA33" i="139"/>
  <c r="AA66" i="139"/>
  <c r="AW2" i="139"/>
  <c r="AS1" i="139" s="1"/>
  <c r="AN66" i="139"/>
  <c r="AJ66" i="139"/>
  <c r="AW2" i="138"/>
  <c r="AS1" i="138" s="1"/>
  <c r="AN66" i="138"/>
  <c r="AJ66" i="138"/>
  <c r="AJ33" i="138"/>
  <c r="AF33" i="138"/>
  <c r="AA33" i="138"/>
  <c r="AA66" i="138"/>
  <c r="AN66" i="137"/>
  <c r="AJ66" i="137"/>
  <c r="AJ33" i="137"/>
  <c r="AF33" i="137"/>
  <c r="AA33" i="137"/>
  <c r="AA66" i="137"/>
  <c r="AW2" i="137"/>
  <c r="AS1" i="137" s="1"/>
  <c r="AW2" i="135"/>
  <c r="AS1" i="135" s="1"/>
  <c r="AJ33" i="136"/>
  <c r="AF33" i="136"/>
  <c r="AA33" i="136"/>
  <c r="AA66" i="136"/>
  <c r="AW2" i="136"/>
  <c r="AS1" i="136" s="1"/>
  <c r="AN66" i="136"/>
  <c r="AJ66" i="136"/>
  <c r="AN66" i="135"/>
  <c r="AJ66" i="135"/>
  <c r="AF33" i="135"/>
  <c r="AA33" i="135"/>
  <c r="AA66" i="135"/>
  <c r="AJ33" i="135"/>
  <c r="AN33" i="159" l="1"/>
  <c r="AX2" i="159" s="1"/>
  <c r="AN33" i="150"/>
  <c r="AX2" i="150" s="1"/>
  <c r="AN33" i="155"/>
  <c r="AX2" i="155" s="1"/>
  <c r="AN33" i="151"/>
  <c r="AX2" i="151" s="1"/>
  <c r="AN33" i="160"/>
  <c r="AX2" i="160" s="1"/>
  <c r="AN33" i="144"/>
  <c r="AX2" i="144" s="1"/>
  <c r="AN33" i="157"/>
  <c r="AX2" i="157" s="1"/>
  <c r="AN33" i="161"/>
  <c r="AX2" i="161" s="1"/>
  <c r="AN33" i="158"/>
  <c r="AX2" i="158" s="1"/>
  <c r="AN33" i="145"/>
  <c r="AX2" i="145" s="1"/>
  <c r="AN33" i="162"/>
  <c r="AX2" i="162" s="1"/>
  <c r="AN33" i="163"/>
  <c r="AX2" i="163" s="1"/>
  <c r="AN33" i="149"/>
  <c r="AX2" i="149" s="1"/>
  <c r="AN33" i="146"/>
  <c r="AX2" i="146" s="1"/>
  <c r="AN33" i="148"/>
  <c r="AX2" i="148" s="1"/>
  <c r="AN33" i="153"/>
  <c r="AX2" i="153" s="1"/>
  <c r="AN33" i="152"/>
  <c r="AX2" i="152" s="1"/>
  <c r="AN33" i="143"/>
  <c r="AX2" i="143" s="1"/>
  <c r="AN33" i="141"/>
  <c r="AX2" i="141" s="1"/>
  <c r="AN33" i="140"/>
  <c r="AX2" i="140" s="1"/>
  <c r="AN33" i="142"/>
  <c r="AX2" i="142" s="1"/>
  <c r="AN33" i="137"/>
  <c r="AX2" i="137" s="1"/>
  <c r="AN33" i="139"/>
  <c r="AX2" i="139" s="1"/>
  <c r="AN33" i="138"/>
  <c r="AX2" i="138" s="1"/>
  <c r="AN33" i="136"/>
  <c r="AX2" i="136" s="1"/>
  <c r="AN33" i="135"/>
  <c r="AX2" i="135" s="1"/>
  <c r="N64" i="74" l="1"/>
  <c r="Q64" i="74" s="1"/>
  <c r="Q63" i="74"/>
  <c r="N63" i="74"/>
  <c r="N62" i="74"/>
  <c r="Q62" i="74" s="1"/>
  <c r="N61" i="74"/>
  <c r="Q61" i="74" s="1"/>
  <c r="N60" i="74"/>
  <c r="Q60" i="74" s="1"/>
  <c r="N59" i="74"/>
  <c r="Q59" i="74" s="1"/>
  <c r="N58" i="74"/>
  <c r="Q58" i="74" s="1"/>
  <c r="N57" i="74"/>
  <c r="Q57" i="74" s="1"/>
  <c r="N56" i="74"/>
  <c r="Q56" i="74" s="1"/>
  <c r="N55" i="74"/>
  <c r="Q55" i="74" s="1"/>
  <c r="N54" i="74"/>
  <c r="Q54" i="74" s="1"/>
  <c r="Q53" i="74"/>
  <c r="N53" i="74"/>
  <c r="N52" i="74"/>
  <c r="Q52" i="74" s="1"/>
  <c r="N51" i="74"/>
  <c r="Q51" i="74" s="1"/>
  <c r="N50" i="74"/>
  <c r="Q50" i="74" s="1"/>
  <c r="N49" i="74"/>
  <c r="Q49" i="74" s="1"/>
  <c r="N48" i="74"/>
  <c r="Q48" i="74" s="1"/>
  <c r="N47" i="74"/>
  <c r="Q47" i="74" s="1"/>
  <c r="N46" i="74"/>
  <c r="Q46" i="74" s="1"/>
  <c r="N45" i="74"/>
  <c r="Q45" i="74" s="1"/>
  <c r="N31" i="74"/>
  <c r="Q31" i="74" s="1"/>
  <c r="N30" i="74"/>
  <c r="Q30" i="74" s="1"/>
  <c r="N29" i="74"/>
  <c r="Q29" i="74" s="1"/>
  <c r="N28" i="74"/>
  <c r="Q28" i="74" s="1"/>
  <c r="N27" i="74"/>
  <c r="Q27" i="74" s="1"/>
  <c r="N26" i="74"/>
  <c r="Q26" i="74" s="1"/>
  <c r="N25" i="74"/>
  <c r="Q25" i="74" s="1"/>
  <c r="Q24" i="74"/>
  <c r="N24" i="74"/>
  <c r="N23" i="74"/>
  <c r="Q23" i="74" s="1"/>
  <c r="N22" i="74"/>
  <c r="Q22" i="74" s="1"/>
  <c r="N21" i="74"/>
  <c r="Q21" i="74" s="1"/>
  <c r="N20" i="74"/>
  <c r="Q20" i="74" s="1"/>
  <c r="N19" i="74"/>
  <c r="Q19" i="74" s="1"/>
  <c r="Q18" i="74"/>
  <c r="N18" i="74"/>
  <c r="N17" i="74"/>
  <c r="Q17" i="74" s="1"/>
  <c r="N16" i="74"/>
  <c r="Q16" i="74" s="1"/>
  <c r="N15" i="74"/>
  <c r="Q15" i="74" s="1"/>
  <c r="N14" i="74"/>
  <c r="Q14" i="74" s="1"/>
  <c r="N13" i="74"/>
  <c r="Q13" i="74" s="1"/>
  <c r="N12" i="74"/>
  <c r="Q12" i="74" s="1"/>
  <c r="U6" i="36" l="1"/>
  <c r="M6" i="36"/>
  <c r="AM1" i="36" l="1"/>
  <c r="Z8" i="8" l="1"/>
  <c r="BA64" i="74" l="1"/>
  <c r="BB64" i="74" s="1"/>
  <c r="AX64" i="74"/>
  <c r="AY64" i="74" s="1"/>
  <c r="AZ64" i="74" s="1"/>
  <c r="AW64" i="74"/>
  <c r="D64" i="74" s="1"/>
  <c r="BA63" i="74"/>
  <c r="BB63" i="74" s="1"/>
  <c r="AX63" i="74"/>
  <c r="AY63" i="74" s="1"/>
  <c r="AZ63" i="74" s="1"/>
  <c r="AW63" i="74"/>
  <c r="D63" i="74" s="1"/>
  <c r="BA62" i="74"/>
  <c r="BB62" i="74" s="1"/>
  <c r="AX62" i="74"/>
  <c r="AY62" i="74" s="1"/>
  <c r="AZ62" i="74" s="1"/>
  <c r="AW62" i="74"/>
  <c r="D62" i="74" s="1"/>
  <c r="BA61" i="74"/>
  <c r="BB61" i="74" s="1"/>
  <c r="AX61" i="74"/>
  <c r="AY61" i="74" s="1"/>
  <c r="AZ61" i="74" s="1"/>
  <c r="AW61" i="74"/>
  <c r="D61" i="74" s="1"/>
  <c r="BA60" i="74"/>
  <c r="BB60" i="74" s="1"/>
  <c r="AX60" i="74"/>
  <c r="AY60" i="74" s="1"/>
  <c r="AZ60" i="74" s="1"/>
  <c r="AW60" i="74"/>
  <c r="D60" i="74" s="1"/>
  <c r="BA59" i="74"/>
  <c r="BB59" i="74" s="1"/>
  <c r="AX59" i="74"/>
  <c r="AY59" i="74" s="1"/>
  <c r="AZ59" i="74" s="1"/>
  <c r="AW59" i="74"/>
  <c r="D59" i="74" s="1"/>
  <c r="BA58" i="74"/>
  <c r="BB58" i="74" s="1"/>
  <c r="AX58" i="74"/>
  <c r="AY58" i="74" s="1"/>
  <c r="AZ58" i="74" s="1"/>
  <c r="AW58" i="74"/>
  <c r="D58" i="74" s="1"/>
  <c r="BA57" i="74"/>
  <c r="BB57" i="74" s="1"/>
  <c r="AX57" i="74"/>
  <c r="AY57" i="74" s="1"/>
  <c r="AZ57" i="74" s="1"/>
  <c r="AW57" i="74"/>
  <c r="D57" i="74" s="1"/>
  <c r="BA56" i="74"/>
  <c r="BB56" i="74" s="1"/>
  <c r="AX56" i="74"/>
  <c r="AY56" i="74" s="1"/>
  <c r="AZ56" i="74" s="1"/>
  <c r="AW56" i="74"/>
  <c r="D56" i="74" s="1"/>
  <c r="BA55" i="74"/>
  <c r="BB55" i="74" s="1"/>
  <c r="AX55" i="74"/>
  <c r="AY55" i="74" s="1"/>
  <c r="AZ55" i="74" s="1"/>
  <c r="AW55" i="74"/>
  <c r="D55" i="74" s="1"/>
  <c r="BA54" i="74"/>
  <c r="BB54" i="74" s="1"/>
  <c r="AX54" i="74"/>
  <c r="AY54" i="74" s="1"/>
  <c r="AZ54" i="74" s="1"/>
  <c r="AW54" i="74"/>
  <c r="D54" i="74" s="1"/>
  <c r="BA53" i="74"/>
  <c r="BB53" i="74" s="1"/>
  <c r="AX53" i="74"/>
  <c r="AY53" i="74" s="1"/>
  <c r="AZ53" i="74" s="1"/>
  <c r="AW53" i="74"/>
  <c r="D53" i="74" s="1"/>
  <c r="BA52" i="74"/>
  <c r="BB52" i="74" s="1"/>
  <c r="AX52" i="74"/>
  <c r="AY52" i="74" s="1"/>
  <c r="AZ52" i="74" s="1"/>
  <c r="AW52" i="74"/>
  <c r="D52" i="74" s="1"/>
  <c r="BA51" i="74"/>
  <c r="BB51" i="74" s="1"/>
  <c r="AX51" i="74"/>
  <c r="AY51" i="74" s="1"/>
  <c r="AZ51" i="74" s="1"/>
  <c r="AW51" i="74"/>
  <c r="D51" i="74" s="1"/>
  <c r="BA50" i="74"/>
  <c r="BB50" i="74" s="1"/>
  <c r="AX50" i="74"/>
  <c r="AY50" i="74" s="1"/>
  <c r="AZ50" i="74" s="1"/>
  <c r="AW50" i="74"/>
  <c r="D50" i="74" s="1"/>
  <c r="BA49" i="74"/>
  <c r="BB49" i="74" s="1"/>
  <c r="AX49" i="74"/>
  <c r="AY49" i="74" s="1"/>
  <c r="AZ49" i="74" s="1"/>
  <c r="AW49" i="74"/>
  <c r="D49" i="74" s="1"/>
  <c r="BA48" i="74"/>
  <c r="BB48" i="74" s="1"/>
  <c r="AX48" i="74"/>
  <c r="AY48" i="74" s="1"/>
  <c r="AZ48" i="74" s="1"/>
  <c r="AW48" i="74"/>
  <c r="D48" i="74" s="1"/>
  <c r="BA47" i="74"/>
  <c r="BB47" i="74" s="1"/>
  <c r="AX47" i="74"/>
  <c r="AY47" i="74" s="1"/>
  <c r="AZ47" i="74" s="1"/>
  <c r="AW47" i="74"/>
  <c r="D47" i="74" s="1"/>
  <c r="BA46" i="74"/>
  <c r="BB46" i="74" s="1"/>
  <c r="AX46" i="74"/>
  <c r="AY46" i="74" s="1"/>
  <c r="AZ46" i="74" s="1"/>
  <c r="AW46" i="74"/>
  <c r="D46" i="74" s="1"/>
  <c r="BA45" i="74"/>
  <c r="BB45" i="74" s="1"/>
  <c r="AX45" i="74"/>
  <c r="AW45" i="74"/>
  <c r="D45" i="74" s="1"/>
  <c r="BA31" i="74"/>
  <c r="BB31" i="74" s="1"/>
  <c r="AX31" i="74"/>
  <c r="AY31" i="74" s="1"/>
  <c r="AZ31" i="74" s="1"/>
  <c r="AW31" i="74"/>
  <c r="D31" i="74" s="1"/>
  <c r="BA30" i="74"/>
  <c r="BB30" i="74" s="1"/>
  <c r="AX30" i="74"/>
  <c r="AY30" i="74" s="1"/>
  <c r="AZ30" i="74" s="1"/>
  <c r="AW30" i="74"/>
  <c r="D30" i="74" s="1"/>
  <c r="BA29" i="74"/>
  <c r="BB29" i="74" s="1"/>
  <c r="AX29" i="74"/>
  <c r="AY29" i="74" s="1"/>
  <c r="AZ29" i="74" s="1"/>
  <c r="AW29" i="74"/>
  <c r="D29" i="74" s="1"/>
  <c r="BA28" i="74"/>
  <c r="BB28" i="74" s="1"/>
  <c r="AX28" i="74"/>
  <c r="AY28" i="74" s="1"/>
  <c r="AZ28" i="74" s="1"/>
  <c r="AW28" i="74"/>
  <c r="D28" i="74" s="1"/>
  <c r="BA27" i="74"/>
  <c r="BB27" i="74" s="1"/>
  <c r="AX27" i="74"/>
  <c r="AY27" i="74" s="1"/>
  <c r="AZ27" i="74" s="1"/>
  <c r="AW27" i="74"/>
  <c r="D27" i="74" s="1"/>
  <c r="BA26" i="74"/>
  <c r="BB26" i="74" s="1"/>
  <c r="AX26" i="74"/>
  <c r="AY26" i="74" s="1"/>
  <c r="AZ26" i="74" s="1"/>
  <c r="AW26" i="74"/>
  <c r="D26" i="74" s="1"/>
  <c r="BA25" i="74"/>
  <c r="BB25" i="74" s="1"/>
  <c r="AX25" i="74"/>
  <c r="AY25" i="74" s="1"/>
  <c r="AZ25" i="74" s="1"/>
  <c r="AW25" i="74"/>
  <c r="D25" i="74" s="1"/>
  <c r="BA24" i="74"/>
  <c r="BB24" i="74" s="1"/>
  <c r="AX24" i="74"/>
  <c r="AY24" i="74" s="1"/>
  <c r="AZ24" i="74" s="1"/>
  <c r="AW24" i="74"/>
  <c r="D24" i="74" s="1"/>
  <c r="BA23" i="74"/>
  <c r="BB23" i="74" s="1"/>
  <c r="AX23" i="74"/>
  <c r="AY23" i="74" s="1"/>
  <c r="AZ23" i="74" s="1"/>
  <c r="AW23" i="74"/>
  <c r="D23" i="74" s="1"/>
  <c r="BA22" i="74"/>
  <c r="BB22" i="74" s="1"/>
  <c r="AX22" i="74"/>
  <c r="AY22" i="74" s="1"/>
  <c r="AZ22" i="74" s="1"/>
  <c r="AW22" i="74"/>
  <c r="D22" i="74" s="1"/>
  <c r="BA21" i="74"/>
  <c r="BB21" i="74" s="1"/>
  <c r="AX21" i="74"/>
  <c r="AY21" i="74" s="1"/>
  <c r="AZ21" i="74" s="1"/>
  <c r="AW21" i="74"/>
  <c r="D21" i="74" s="1"/>
  <c r="BA20" i="74"/>
  <c r="BB20" i="74" s="1"/>
  <c r="AX20" i="74"/>
  <c r="AY20" i="74" s="1"/>
  <c r="AZ20" i="74" s="1"/>
  <c r="AW20" i="74"/>
  <c r="D20" i="74" s="1"/>
  <c r="BA19" i="74"/>
  <c r="BB19" i="74" s="1"/>
  <c r="AX19" i="74"/>
  <c r="AY19" i="74" s="1"/>
  <c r="AZ19" i="74" s="1"/>
  <c r="AW19" i="74"/>
  <c r="D19" i="74" s="1"/>
  <c r="BA18" i="74"/>
  <c r="BB18" i="74" s="1"/>
  <c r="AX18" i="74"/>
  <c r="AY18" i="74" s="1"/>
  <c r="AZ18" i="74" s="1"/>
  <c r="AW18" i="74"/>
  <c r="D18" i="74" s="1"/>
  <c r="BA17" i="74"/>
  <c r="BB17" i="74" s="1"/>
  <c r="AX17" i="74"/>
  <c r="AY17" i="74" s="1"/>
  <c r="AZ17" i="74" s="1"/>
  <c r="AW17" i="74"/>
  <c r="D17" i="74" s="1"/>
  <c r="BA16" i="74"/>
  <c r="BB16" i="74" s="1"/>
  <c r="AX16" i="74"/>
  <c r="AY16" i="74" s="1"/>
  <c r="AZ16" i="74" s="1"/>
  <c r="AW16" i="74"/>
  <c r="D16" i="74" s="1"/>
  <c r="BA15" i="74"/>
  <c r="BB15" i="74" s="1"/>
  <c r="AX15" i="74"/>
  <c r="AY15" i="74" s="1"/>
  <c r="AZ15" i="74" s="1"/>
  <c r="AW15" i="74"/>
  <c r="D15" i="74" s="1"/>
  <c r="BA14" i="74"/>
  <c r="BB14" i="74" s="1"/>
  <c r="AX14" i="74"/>
  <c r="AY14" i="74" s="1"/>
  <c r="AZ14" i="74" s="1"/>
  <c r="AW14" i="74"/>
  <c r="D14" i="74" s="1"/>
  <c r="BA13" i="74"/>
  <c r="BB13" i="74" s="1"/>
  <c r="AX13" i="74"/>
  <c r="AW13" i="74"/>
  <c r="D13" i="74" s="1"/>
  <c r="BA12" i="74"/>
  <c r="BB12" i="74" s="1"/>
  <c r="AX12" i="74"/>
  <c r="AY12" i="74" s="1"/>
  <c r="AZ12" i="74" s="1"/>
  <c r="AW12" i="74"/>
  <c r="D12" i="74" s="1"/>
  <c r="AH6" i="74"/>
  <c r="AH39" i="74" s="1"/>
  <c r="AH4" i="74"/>
  <c r="AH37" i="74" s="1"/>
  <c r="AV2" i="74"/>
  <c r="AV63" i="74" s="1"/>
  <c r="H2" i="74"/>
  <c r="H35" i="74" s="1"/>
  <c r="AY13" i="74" l="1"/>
  <c r="AZ13" i="74" s="1"/>
  <c r="AY45" i="74"/>
  <c r="AZ45" i="74" s="1"/>
  <c r="AV12" i="74"/>
  <c r="AV14" i="74"/>
  <c r="AV16" i="74"/>
  <c r="AV18" i="74"/>
  <c r="AV20" i="74"/>
  <c r="AV22" i="74"/>
  <c r="AV24" i="74"/>
  <c r="AV26" i="74"/>
  <c r="AV28" i="74"/>
  <c r="AV30" i="74"/>
  <c r="AV46" i="74"/>
  <c r="AV48" i="74"/>
  <c r="AV50" i="74"/>
  <c r="AV52" i="74"/>
  <c r="AV54" i="74"/>
  <c r="AV56" i="74"/>
  <c r="AV58" i="74"/>
  <c r="AV60" i="74"/>
  <c r="AV62" i="74"/>
  <c r="AV64" i="74"/>
  <c r="AY2" i="74"/>
  <c r="AV13" i="74"/>
  <c r="AV15" i="74"/>
  <c r="AV17" i="74"/>
  <c r="AV19" i="74"/>
  <c r="AV21" i="74"/>
  <c r="AV23" i="74"/>
  <c r="AV25" i="74"/>
  <c r="AV27" i="74"/>
  <c r="AV29" i="74"/>
  <c r="AV31" i="74"/>
  <c r="AV45" i="74"/>
  <c r="AV47" i="74"/>
  <c r="AV49" i="74"/>
  <c r="AV51" i="74"/>
  <c r="AV53" i="74"/>
  <c r="AV55" i="74"/>
  <c r="AV57" i="74"/>
  <c r="AV59" i="74"/>
  <c r="AV61" i="74"/>
  <c r="F5" i="74" l="1"/>
  <c r="F38" i="74" s="1"/>
  <c r="P5" i="74"/>
  <c r="P38" i="74" s="1"/>
  <c r="Z5" i="74"/>
  <c r="F3" i="74"/>
  <c r="F36" i="74" s="1"/>
  <c r="AY8" i="74"/>
  <c r="U4" i="74" s="1"/>
  <c r="U37" i="74" s="1"/>
  <c r="AV8" i="74"/>
  <c r="U3" i="74" s="1"/>
  <c r="U36" i="74" s="1"/>
  <c r="AX5" i="74" l="1"/>
  <c r="Z38" i="74"/>
  <c r="AF61" i="74" l="1"/>
  <c r="AJ61" i="74" s="1"/>
  <c r="AF53" i="74"/>
  <c r="AJ53" i="74" s="1"/>
  <c r="AF45" i="74"/>
  <c r="AJ45" i="74" s="1"/>
  <c r="AF48" i="74"/>
  <c r="AJ48" i="74" s="1"/>
  <c r="AF64" i="74"/>
  <c r="AJ64" i="74" s="1"/>
  <c r="AF56" i="74"/>
  <c r="AJ56" i="74" s="1"/>
  <c r="AF59" i="74"/>
  <c r="AJ59" i="74" s="1"/>
  <c r="AF51" i="74"/>
  <c r="AJ51" i="74" s="1"/>
  <c r="AF52" i="74"/>
  <c r="AJ52" i="74" s="1"/>
  <c r="AF62" i="74"/>
  <c r="AJ62" i="74" s="1"/>
  <c r="AF54" i="74"/>
  <c r="AJ54" i="74" s="1"/>
  <c r="AF46" i="74"/>
  <c r="AJ46" i="74" s="1"/>
  <c r="AF49" i="74"/>
  <c r="AJ49" i="74" s="1"/>
  <c r="AF50" i="74"/>
  <c r="AJ50" i="74" s="1"/>
  <c r="AF57" i="74"/>
  <c r="AJ57" i="74" s="1"/>
  <c r="AF60" i="74"/>
  <c r="AJ60" i="74" s="1"/>
  <c r="AF63" i="74"/>
  <c r="AJ63" i="74" s="1"/>
  <c r="AF55" i="74"/>
  <c r="AJ55" i="74" s="1"/>
  <c r="AF47" i="74"/>
  <c r="AJ47" i="74" s="1"/>
  <c r="AF58" i="74"/>
  <c r="AJ58" i="74" s="1"/>
  <c r="AF15" i="74"/>
  <c r="AJ15" i="74" s="1"/>
  <c r="AF26" i="74"/>
  <c r="AJ26" i="74" s="1"/>
  <c r="AF18" i="74"/>
  <c r="AJ18" i="74" s="1"/>
  <c r="AF29" i="74"/>
  <c r="AJ29" i="74" s="1"/>
  <c r="AF21" i="74"/>
  <c r="AJ21" i="74" s="1"/>
  <c r="AF13" i="74"/>
  <c r="AJ13" i="74" s="1"/>
  <c r="AF31" i="74"/>
  <c r="AJ31" i="74" s="1"/>
  <c r="AF24" i="74"/>
  <c r="AJ24" i="74" s="1"/>
  <c r="AF16" i="74"/>
  <c r="AJ16" i="74" s="1"/>
  <c r="AF27" i="74"/>
  <c r="AJ27" i="74" s="1"/>
  <c r="AF19" i="74"/>
  <c r="AJ19" i="74" s="1"/>
  <c r="AF12" i="74"/>
  <c r="AJ12" i="74" s="1"/>
  <c r="AF23" i="74"/>
  <c r="AJ23" i="74" s="1"/>
  <c r="AF30" i="74"/>
  <c r="AJ30" i="74" s="1"/>
  <c r="AF22" i="74"/>
  <c r="AJ22" i="74" s="1"/>
  <c r="AF14" i="74"/>
  <c r="AJ14" i="74" s="1"/>
  <c r="AF25" i="74"/>
  <c r="AJ25" i="74" s="1"/>
  <c r="AF17" i="74"/>
  <c r="AJ17" i="74" s="1"/>
  <c r="AF28" i="74"/>
  <c r="AJ28" i="74" s="1"/>
  <c r="AF20" i="74"/>
  <c r="AJ20" i="74" s="1"/>
  <c r="AW33" i="74" l="1"/>
  <c r="AV33" i="74" s="1"/>
  <c r="AW66" i="74"/>
  <c r="AV66" i="74" s="1"/>
  <c r="AA33" i="74" l="1"/>
  <c r="AA66" i="74"/>
  <c r="AW2" i="74"/>
  <c r="AS1" i="74" s="1"/>
  <c r="AF66" i="74"/>
  <c r="AX66" i="74"/>
  <c r="AX33" i="74"/>
  <c r="AJ33" i="74" s="1"/>
  <c r="AF33" i="74"/>
  <c r="AJ66" i="74" l="1"/>
  <c r="AN66" i="74" s="1"/>
  <c r="AN33" i="74"/>
  <c r="Z9" i="8"/>
  <c r="Z10" i="8"/>
  <c r="Z11" i="8"/>
  <c r="Z12" i="8"/>
  <c r="Z13" i="8"/>
  <c r="Z14" i="8"/>
  <c r="Z15" i="8"/>
  <c r="Z16" i="8"/>
  <c r="Z17" i="8"/>
  <c r="Z18" i="8"/>
  <c r="Z19" i="8"/>
  <c r="Z20" i="8"/>
  <c r="Z21" i="8"/>
  <c r="Z22" i="8"/>
  <c r="Z23" i="8"/>
  <c r="Z24" i="8"/>
  <c r="Z25" i="8"/>
  <c r="Z26" i="8"/>
  <c r="Z27" i="8"/>
  <c r="Z28" i="8"/>
  <c r="Z29" i="8"/>
  <c r="Z30" i="8"/>
  <c r="Z31" i="8"/>
  <c r="Z32" i="8"/>
  <c r="Z33" i="8"/>
  <c r="Z34" i="8"/>
  <c r="Z35" i="8"/>
  <c r="Z36" i="8"/>
  <c r="Z37" i="8"/>
  <c r="B2" i="20" l="1"/>
  <c r="AX2" i="74"/>
  <c r="D2" i="13"/>
  <c r="I9" i="36" l="1"/>
  <c r="I8" i="36"/>
  <c r="S8" i="8" l="1"/>
  <c r="AV5" i="74" s="1"/>
  <c r="AB3" i="8"/>
  <c r="AA3" i="8"/>
  <c r="B7" i="74" l="1"/>
  <c r="B40" i="74" s="1"/>
  <c r="N7" i="74"/>
  <c r="N40" i="74" s="1"/>
  <c r="H7" i="74"/>
  <c r="H40" i="74" s="1"/>
  <c r="B2" i="74"/>
  <c r="B35" i="74" s="1"/>
  <c r="B11" i="36"/>
  <c r="Q29" i="11"/>
  <c r="N8" i="8"/>
  <c r="AE3" i="74" s="1"/>
  <c r="AE36" i="74" s="1"/>
  <c r="D5" i="13" l="1"/>
  <c r="D6" i="13"/>
  <c r="D7" i="13"/>
  <c r="D8" i="13"/>
  <c r="D9" i="13"/>
  <c r="D10" i="13"/>
  <c r="D11" i="13"/>
  <c r="D4" i="13"/>
  <c r="D3" i="13"/>
  <c r="B21" i="20" l="1"/>
  <c r="AQ33" i="36" s="1"/>
  <c r="B25" i="20"/>
  <c r="AQ37" i="36" s="1"/>
  <c r="B16" i="20"/>
  <c r="AQ28" i="36" s="1"/>
  <c r="B11" i="20"/>
  <c r="AQ23" i="36" s="1"/>
  <c r="B12" i="20"/>
  <c r="AQ24" i="36" s="1"/>
  <c r="B19" i="20"/>
  <c r="AQ31" i="36" s="1"/>
  <c r="B20" i="20"/>
  <c r="AQ32" i="36" s="1"/>
  <c r="B29" i="20"/>
  <c r="AQ41" i="36" s="1"/>
  <c r="B7" i="20"/>
  <c r="AQ19" i="36" s="1"/>
  <c r="B8" i="20"/>
  <c r="AQ20" i="36" s="1"/>
  <c r="B3" i="20"/>
  <c r="AQ15" i="36" s="1"/>
  <c r="B4" i="20"/>
  <c r="AQ16" i="36" s="1"/>
  <c r="AO16" i="36" s="1"/>
  <c r="B15" i="20"/>
  <c r="AQ27" i="36" s="1"/>
  <c r="B18" i="20"/>
  <c r="AQ30" i="36" s="1"/>
  <c r="B22" i="20"/>
  <c r="AQ34" i="36" s="1"/>
  <c r="B23" i="20"/>
  <c r="AQ35" i="36" s="1"/>
  <c r="B24" i="20"/>
  <c r="AQ36" i="36" s="1"/>
  <c r="B31" i="20"/>
  <c r="AQ43" i="36" s="1"/>
  <c r="B27" i="20"/>
  <c r="AQ39" i="36" s="1"/>
  <c r="B28" i="20"/>
  <c r="AQ40" i="36" s="1"/>
  <c r="B5" i="20"/>
  <c r="AQ17" i="36" s="1"/>
  <c r="B6" i="20"/>
  <c r="AQ18" i="36" s="1"/>
  <c r="B26" i="20"/>
  <c r="AQ38" i="36" s="1"/>
  <c r="B9" i="20"/>
  <c r="AQ21" i="36" s="1"/>
  <c r="B10" i="20"/>
  <c r="AQ22" i="36" s="1"/>
  <c r="B30" i="20"/>
  <c r="AQ42" i="36" s="1"/>
  <c r="B14" i="20"/>
  <c r="AQ26" i="36" s="1"/>
  <c r="B13" i="20"/>
  <c r="AQ25" i="36" s="1"/>
  <c r="B17" i="20"/>
  <c r="AQ29" i="36" s="1"/>
  <c r="AQ14" i="36"/>
  <c r="S15" i="8" l="1"/>
  <c r="N15" i="8"/>
  <c r="S14" i="8"/>
  <c r="N14" i="8"/>
  <c r="S13" i="8"/>
  <c r="N13" i="8"/>
  <c r="S12" i="8"/>
  <c r="N12" i="8"/>
  <c r="S11" i="8"/>
  <c r="N11" i="8"/>
  <c r="S10" i="8"/>
  <c r="N10" i="8"/>
  <c r="S9" i="8"/>
  <c r="N9" i="8"/>
  <c r="V26" i="36"/>
  <c r="V23" i="36"/>
  <c r="V39" i="36"/>
  <c r="V18" i="36"/>
  <c r="V42" i="36"/>
  <c r="AO33" i="36"/>
  <c r="V40" i="36"/>
  <c r="AO26" i="36"/>
  <c r="AO23" i="36"/>
  <c r="AO39" i="36"/>
  <c r="AO18" i="36"/>
  <c r="AO42" i="36"/>
  <c r="V33" i="36"/>
  <c r="V25" i="36"/>
  <c r="V38" i="36"/>
  <c r="V34" i="36"/>
  <c r="V19" i="36"/>
  <c r="V30" i="36"/>
  <c r="V43" i="36"/>
  <c r="V31" i="36"/>
  <c r="AO25" i="36"/>
  <c r="AO43" i="36"/>
  <c r="V36" i="36"/>
  <c r="V17" i="36"/>
  <c r="AO41" i="36"/>
  <c r="AO24" i="36"/>
  <c r="AO38" i="36"/>
  <c r="AO34" i="36"/>
  <c r="AO19" i="36"/>
  <c r="AO30" i="36"/>
  <c r="AO31" i="36"/>
  <c r="AO36" i="36"/>
  <c r="AO28" i="36"/>
  <c r="AO29" i="36"/>
  <c r="AO17" i="36"/>
  <c r="V20" i="36"/>
  <c r="V28" i="36"/>
  <c r="V41" i="36"/>
  <c r="V27" i="36"/>
  <c r="V29" i="36"/>
  <c r="AO20" i="36"/>
  <c r="AO27" i="36"/>
  <c r="V35" i="36"/>
  <c r="V22" i="36"/>
  <c r="V21" i="36"/>
  <c r="V37" i="36"/>
  <c r="V32" i="36"/>
  <c r="V16" i="36"/>
  <c r="V24" i="36"/>
  <c r="AO35" i="36"/>
  <c r="AO22" i="36"/>
  <c r="AO21" i="36"/>
  <c r="AO37" i="36"/>
  <c r="AO32" i="36"/>
  <c r="AO40" i="36"/>
  <c r="N7" i="8" l="1"/>
  <c r="N16" i="8" l="1"/>
  <c r="N17" i="8"/>
  <c r="N18" i="8"/>
  <c r="N19" i="8"/>
  <c r="N20" i="8"/>
  <c r="N21" i="8"/>
  <c r="N22" i="8"/>
  <c r="N23" i="8"/>
  <c r="N24" i="8"/>
  <c r="N25" i="8"/>
  <c r="N26" i="8"/>
  <c r="N27" i="8"/>
  <c r="N28" i="8"/>
  <c r="N29" i="8"/>
  <c r="N30" i="8"/>
  <c r="N31" i="8"/>
  <c r="N32" i="8"/>
  <c r="N33" i="8"/>
  <c r="N34" i="8"/>
  <c r="N35" i="8"/>
  <c r="N36" i="8"/>
  <c r="N37" i="8"/>
  <c r="V55" i="11" l="1"/>
  <c r="V52" i="11"/>
  <c r="X50" i="11"/>
  <c r="V48" i="11"/>
  <c r="V46" i="11"/>
  <c r="V43" i="11"/>
  <c r="W42" i="11"/>
  <c r="S16" i="8" l="1"/>
  <c r="S17" i="8"/>
  <c r="S18" i="8"/>
  <c r="S19" i="8"/>
  <c r="S20" i="8"/>
  <c r="S21" i="8"/>
  <c r="S22" i="8"/>
  <c r="S23" i="8"/>
  <c r="S24" i="8"/>
  <c r="S25" i="8"/>
  <c r="S26" i="8"/>
  <c r="S27" i="8"/>
  <c r="S28" i="8"/>
  <c r="S29" i="8"/>
  <c r="S30" i="8"/>
  <c r="S31" i="8"/>
  <c r="S32" i="8"/>
  <c r="S33" i="8"/>
  <c r="S34" i="8"/>
  <c r="S35" i="8"/>
  <c r="S36" i="8"/>
  <c r="S37" i="8"/>
  <c r="S7" i="8"/>
  <c r="V15" i="36"/>
  <c r="AO15" i="36"/>
  <c r="AO14" i="36"/>
  <c r="V14" i="36"/>
  <c r="AE11" i="36" l="1"/>
  <c r="M21" i="11" s="1"/>
  <c r="B20" i="36"/>
  <c r="B32" i="36"/>
  <c r="B38" i="36"/>
  <c r="B43" i="36"/>
  <c r="B18" i="36"/>
  <c r="B31" i="36"/>
  <c r="B21" i="36"/>
  <c r="B23" i="36"/>
  <c r="B24" i="36"/>
  <c r="B27" i="36"/>
  <c r="B14" i="36"/>
  <c r="B35" i="36"/>
  <c r="B15" i="36"/>
  <c r="B28" i="36"/>
  <c r="B22" i="36"/>
  <c r="B40" i="36"/>
  <c r="B39" i="36"/>
  <c r="B42" i="36"/>
  <c r="B17" i="36"/>
  <c r="B34" i="36"/>
  <c r="B16" i="36"/>
  <c r="B33" i="36"/>
  <c r="B41" i="36"/>
  <c r="B19" i="36"/>
  <c r="B37" i="36"/>
  <c r="B29" i="36"/>
  <c r="B25" i="36"/>
  <c r="B36" i="36"/>
  <c r="B30" i="36"/>
  <c r="B26" i="36"/>
  <c r="O11" i="36" l="1"/>
</calcChain>
</file>

<file path=xl/sharedStrings.xml><?xml version="1.0" encoding="utf-8"?>
<sst xmlns="http://schemas.openxmlformats.org/spreadsheetml/2006/main" count="3696" uniqueCount="182">
  <si>
    <t>受給者
番号</t>
    <rPh sb="0" eb="3">
      <t>ジュキュウシャ</t>
    </rPh>
    <rPh sb="4" eb="6">
      <t>バンゴウ</t>
    </rPh>
    <phoneticPr fontId="3"/>
  </si>
  <si>
    <t>利用者等氏名</t>
    <rPh sb="0" eb="3">
      <t>リヨウシャ</t>
    </rPh>
    <rPh sb="3" eb="4">
      <t>トウ</t>
    </rPh>
    <rPh sb="4" eb="6">
      <t>シメイ</t>
    </rPh>
    <phoneticPr fontId="3"/>
  </si>
  <si>
    <t>年齢</t>
    <rPh sb="0" eb="2">
      <t>ネンレイ</t>
    </rPh>
    <phoneticPr fontId="3"/>
  </si>
  <si>
    <t>（児童氏名）</t>
    <rPh sb="1" eb="2">
      <t>ジ</t>
    </rPh>
    <rPh sb="2" eb="3">
      <t>ワラベ</t>
    </rPh>
    <rPh sb="3" eb="4">
      <t>シ</t>
    </rPh>
    <rPh sb="4" eb="5">
      <t>メイ</t>
    </rPh>
    <phoneticPr fontId="3"/>
  </si>
  <si>
    <t>才</t>
    <rPh sb="0" eb="1">
      <t>サイ</t>
    </rPh>
    <phoneticPr fontId="3"/>
  </si>
  <si>
    <t>決定
支給量</t>
    <rPh sb="0" eb="2">
      <t>ケッテイ</t>
    </rPh>
    <rPh sb="3" eb="5">
      <t>シキュウ</t>
    </rPh>
    <rPh sb="5" eb="6">
      <t>リョウ</t>
    </rPh>
    <phoneticPr fontId="3"/>
  </si>
  <si>
    <t>契約
支給量</t>
    <rPh sb="0" eb="2">
      <t>ケイヤク</t>
    </rPh>
    <rPh sb="3" eb="5">
      <t>シキュウ</t>
    </rPh>
    <rPh sb="5" eb="6">
      <t>リョウ</t>
    </rPh>
    <phoneticPr fontId="3"/>
  </si>
  <si>
    <t>事業所名</t>
    <rPh sb="0" eb="3">
      <t>ジギョウショ</t>
    </rPh>
    <rPh sb="3" eb="4">
      <t>メイ</t>
    </rPh>
    <phoneticPr fontId="3"/>
  </si>
  <si>
    <t>円</t>
    <rPh sb="0" eb="1">
      <t>エン</t>
    </rPh>
    <phoneticPr fontId="3"/>
  </si>
  <si>
    <t>日付</t>
    <rPh sb="0" eb="2">
      <t>ヒヅケ</t>
    </rPh>
    <phoneticPr fontId="3"/>
  </si>
  <si>
    <t>曜日</t>
    <rPh sb="0" eb="2">
      <t>ヨウビ</t>
    </rPh>
    <phoneticPr fontId="3"/>
  </si>
  <si>
    <t>種別</t>
    <rPh sb="0" eb="2">
      <t>シュベツ</t>
    </rPh>
    <phoneticPr fontId="3"/>
  </si>
  <si>
    <t>サービス提供時間</t>
    <rPh sb="4" eb="6">
      <t>テイキョウ</t>
    </rPh>
    <rPh sb="6" eb="8">
      <t>ジカン</t>
    </rPh>
    <phoneticPr fontId="3"/>
  </si>
  <si>
    <t>サービス費</t>
    <rPh sb="4" eb="5">
      <t>ヒ</t>
    </rPh>
    <phoneticPr fontId="3"/>
  </si>
  <si>
    <t>利用者
負担額</t>
    <rPh sb="0" eb="3">
      <t>リヨウシャ</t>
    </rPh>
    <rPh sb="4" eb="6">
      <t>フタン</t>
    </rPh>
    <rPh sb="6" eb="7">
      <t>ガク</t>
    </rPh>
    <phoneticPr fontId="3"/>
  </si>
  <si>
    <t>開始</t>
    <rPh sb="0" eb="2">
      <t>カイシ</t>
    </rPh>
    <phoneticPr fontId="3"/>
  </si>
  <si>
    <t xml:space="preserve"> 終了</t>
    <rPh sb="1" eb="3">
      <t>シュウリョウ</t>
    </rPh>
    <phoneticPr fontId="3"/>
  </si>
  <si>
    <t>提供</t>
    <rPh sb="0" eb="2">
      <t>テイキョウ</t>
    </rPh>
    <phoneticPr fontId="3"/>
  </si>
  <si>
    <t xml:space="preserve"> 時刻</t>
    <rPh sb="1" eb="3">
      <t>ジコク</t>
    </rPh>
    <phoneticPr fontId="3"/>
  </si>
  <si>
    <t>時間数</t>
    <rPh sb="0" eb="3">
      <t>ジカンスウ</t>
    </rPh>
    <phoneticPr fontId="3"/>
  </si>
  <si>
    <t>サービス費合計</t>
    <rPh sb="4" eb="5">
      <t>ヒ</t>
    </rPh>
    <rPh sb="5" eb="7">
      <t>ゴウケイ</t>
    </rPh>
    <phoneticPr fontId="3"/>
  </si>
  <si>
    <t>利用者負担合計</t>
    <rPh sb="0" eb="3">
      <t>リヨウシャ</t>
    </rPh>
    <rPh sb="3" eb="5">
      <t>フタン</t>
    </rPh>
    <rPh sb="5" eb="7">
      <t>ゴウケイ</t>
    </rPh>
    <phoneticPr fontId="3"/>
  </si>
  <si>
    <t>市請求金額</t>
    <rPh sb="0" eb="1">
      <t>シ</t>
    </rPh>
    <rPh sb="1" eb="3">
      <t>セイキュウ</t>
    </rPh>
    <rPh sb="3" eb="5">
      <t>キンガク</t>
    </rPh>
    <phoneticPr fontId="3"/>
  </si>
  <si>
    <t>利用者
確認欄</t>
    <rPh sb="0" eb="3">
      <t>リヨウシャ</t>
    </rPh>
    <rPh sb="4" eb="6">
      <t>カクニン</t>
    </rPh>
    <rPh sb="6" eb="7">
      <t>ラン</t>
    </rPh>
    <phoneticPr fontId="3"/>
  </si>
  <si>
    <t>受給者番号</t>
    <rPh sb="0" eb="3">
      <t>ジュキュウシャ</t>
    </rPh>
    <rPh sb="3" eb="5">
      <t>バンゴウ</t>
    </rPh>
    <phoneticPr fontId="2"/>
  </si>
  <si>
    <t>令和　　　　　年　　　　　月　　　　　日</t>
    <rPh sb="0" eb="2">
      <t>レイワ</t>
    </rPh>
    <rPh sb="7" eb="8">
      <t>ネン</t>
    </rPh>
    <rPh sb="13" eb="14">
      <t>ガツ</t>
    </rPh>
    <rPh sb="19" eb="20">
      <t>ニチ</t>
    </rPh>
    <phoneticPr fontId="7"/>
  </si>
  <si>
    <t>請　　求　　書</t>
    <rPh sb="0" eb="1">
      <t>ショウ</t>
    </rPh>
    <rPh sb="3" eb="4">
      <t>モトム</t>
    </rPh>
    <rPh sb="6" eb="7">
      <t>ショ</t>
    </rPh>
    <phoneticPr fontId="7"/>
  </si>
  <si>
    <t>金　額</t>
    <rPh sb="0" eb="1">
      <t>キン</t>
    </rPh>
    <rPh sb="2" eb="3">
      <t>ガク</t>
    </rPh>
    <phoneticPr fontId="7"/>
  </si>
  <si>
    <t>上記の金額を請求します。</t>
    <phoneticPr fontId="7"/>
  </si>
  <si>
    <t>（あて先）奈良市長</t>
    <phoneticPr fontId="7"/>
  </si>
  <si>
    <t>〒</t>
    <phoneticPr fontId="7"/>
  </si>
  <si>
    <t>住所</t>
    <phoneticPr fontId="7"/>
  </si>
  <si>
    <t>名称</t>
    <rPh sb="0" eb="2">
      <t>メイショウ</t>
    </rPh>
    <phoneticPr fontId="7"/>
  </si>
  <si>
    <t>代表者氏名</t>
    <rPh sb="0" eb="2">
      <t>ダイヒョウ</t>
    </rPh>
    <rPh sb="2" eb="3">
      <t>シャ</t>
    </rPh>
    <rPh sb="3" eb="5">
      <t>シメイ</t>
    </rPh>
    <phoneticPr fontId="7"/>
  </si>
  <si>
    <t>㊞</t>
    <phoneticPr fontId="7"/>
  </si>
  <si>
    <t>電話番号</t>
    <rPh sb="0" eb="2">
      <t>デンワ</t>
    </rPh>
    <rPh sb="2" eb="4">
      <t>バンゴウ</t>
    </rPh>
    <phoneticPr fontId="7"/>
  </si>
  <si>
    <t>利　用　者　氏　名</t>
    <rPh sb="0" eb="1">
      <t>リ</t>
    </rPh>
    <rPh sb="2" eb="3">
      <t>ヨウ</t>
    </rPh>
    <rPh sb="4" eb="5">
      <t>シャ</t>
    </rPh>
    <rPh sb="6" eb="7">
      <t>シ</t>
    </rPh>
    <rPh sb="8" eb="9">
      <t>メイ</t>
    </rPh>
    <phoneticPr fontId="7"/>
  </si>
  <si>
    <t>金　　額</t>
    <rPh sb="0" eb="1">
      <t>キン</t>
    </rPh>
    <rPh sb="3" eb="4">
      <t>ガク</t>
    </rPh>
    <phoneticPr fontId="7"/>
  </si>
  <si>
    <t>事業所名</t>
    <rPh sb="0" eb="2">
      <t>ジギョウ</t>
    </rPh>
    <rPh sb="3" eb="4">
      <t>メイ</t>
    </rPh>
    <phoneticPr fontId="7"/>
  </si>
  <si>
    <t>利用者等氏名</t>
    <rPh sb="0" eb="2">
      <t>リヨウ</t>
    </rPh>
    <rPh sb="2" eb="3">
      <t>シャ</t>
    </rPh>
    <rPh sb="3" eb="4">
      <t>トウ</t>
    </rPh>
    <rPh sb="4" eb="6">
      <t>シメイ</t>
    </rPh>
    <phoneticPr fontId="2"/>
  </si>
  <si>
    <t>児童氏名</t>
    <rPh sb="0" eb="2">
      <t>ジドウ</t>
    </rPh>
    <rPh sb="2" eb="4">
      <t>シメイ</t>
    </rPh>
    <phoneticPr fontId="2"/>
  </si>
  <si>
    <t>生年月日</t>
    <rPh sb="0" eb="2">
      <t>セイネン</t>
    </rPh>
    <rPh sb="2" eb="4">
      <t>ガッピ</t>
    </rPh>
    <phoneticPr fontId="2"/>
  </si>
  <si>
    <t>利用者
負担区分</t>
    <rPh sb="0" eb="3">
      <t>リヨウシャ</t>
    </rPh>
    <rPh sb="4" eb="6">
      <t>フタン</t>
    </rPh>
    <rPh sb="6" eb="8">
      <t>クブン</t>
    </rPh>
    <phoneticPr fontId="2"/>
  </si>
  <si>
    <t>0123456789</t>
    <phoneticPr fontId="2"/>
  </si>
  <si>
    <r>
      <t xml:space="preserve">年齢
</t>
    </r>
    <r>
      <rPr>
        <sz val="9"/>
        <color theme="1"/>
        <rFont val="ＭＳ Ｐゴシック"/>
        <family val="3"/>
        <charset val="128"/>
      </rPr>
      <t>(歳)</t>
    </r>
    <rPh sb="0" eb="2">
      <t>ネンレイ</t>
    </rPh>
    <rPh sb="4" eb="5">
      <t>サイ</t>
    </rPh>
    <phoneticPr fontId="2"/>
  </si>
  <si>
    <t>住所</t>
    <rPh sb="0" eb="2">
      <t>ジュウショ</t>
    </rPh>
    <phoneticPr fontId="2"/>
  </si>
  <si>
    <t>代表者肩書</t>
    <rPh sb="0" eb="3">
      <t>ダイヒョウシャ</t>
    </rPh>
    <rPh sb="3" eb="5">
      <t>カタガキ</t>
    </rPh>
    <phoneticPr fontId="2"/>
  </si>
  <si>
    <t>代表者氏名</t>
    <rPh sb="0" eb="3">
      <t>ダイヒョウシャ</t>
    </rPh>
    <rPh sb="3" eb="5">
      <t>シメイ</t>
    </rPh>
    <phoneticPr fontId="2"/>
  </si>
  <si>
    <t>サービス提供年月</t>
    <rPh sb="4" eb="6">
      <t>テイキョウ</t>
    </rPh>
    <rPh sb="6" eb="8">
      <t>ネンゲツ</t>
    </rPh>
    <phoneticPr fontId="2"/>
  </si>
  <si>
    <t>年</t>
    <rPh sb="0" eb="1">
      <t>ネン</t>
    </rPh>
    <phoneticPr fontId="2"/>
  </si>
  <si>
    <t>月</t>
    <rPh sb="0" eb="1">
      <t>ガツ</t>
    </rPh>
    <phoneticPr fontId="2"/>
  </si>
  <si>
    <t>例</t>
    <rPh sb="0" eb="1">
      <t>レイ</t>
    </rPh>
    <phoneticPr fontId="2"/>
  </si>
  <si>
    <t>事業所における契約支給量</t>
    <rPh sb="0" eb="3">
      <t>ジギョウショ</t>
    </rPh>
    <rPh sb="7" eb="9">
      <t>ケイヤク</t>
    </rPh>
    <rPh sb="9" eb="11">
      <t>シキュウ</t>
    </rPh>
    <rPh sb="11" eb="12">
      <t>リョウ</t>
    </rPh>
    <phoneticPr fontId="2"/>
  </si>
  <si>
    <t>決定通知記載の決定支給量</t>
    <rPh sb="0" eb="2">
      <t>ケッテイ</t>
    </rPh>
    <rPh sb="2" eb="4">
      <t>ツウチ</t>
    </rPh>
    <rPh sb="4" eb="6">
      <t>キサイ</t>
    </rPh>
    <rPh sb="7" eb="9">
      <t>ケッテイ</t>
    </rPh>
    <rPh sb="9" eb="11">
      <t>シキュウ</t>
    </rPh>
    <rPh sb="11" eb="12">
      <t>リョウ</t>
    </rPh>
    <phoneticPr fontId="2"/>
  </si>
  <si>
    <t>利用者
№</t>
    <rPh sb="0" eb="3">
      <t>リヨウシャ</t>
    </rPh>
    <phoneticPr fontId="2"/>
  </si>
  <si>
    <t>利用者№</t>
    <rPh sb="0" eb="3">
      <t>リヨウシャ</t>
    </rPh>
    <phoneticPr fontId="2"/>
  </si>
  <si>
    <t>時刻</t>
    <rPh sb="0" eb="2">
      <t>ジコク</t>
    </rPh>
    <phoneticPr fontId="3"/>
  </si>
  <si>
    <t>項目コード</t>
    <rPh sb="0" eb="2">
      <t>コウモク</t>
    </rPh>
    <phoneticPr fontId="2"/>
  </si>
  <si>
    <t>単価</t>
    <rPh sb="0" eb="2">
      <t>タンカ</t>
    </rPh>
    <phoneticPr fontId="2"/>
  </si>
  <si>
    <t>検索用</t>
    <rPh sb="0" eb="3">
      <t>ケンサクヨウ</t>
    </rPh>
    <phoneticPr fontId="2"/>
  </si>
  <si>
    <t>分として</t>
    <rPh sb="0" eb="1">
      <t>ブン</t>
    </rPh>
    <phoneticPr fontId="7"/>
  </si>
  <si>
    <t>月分</t>
    <rPh sb="0" eb="1">
      <t>ガツ</t>
    </rPh>
    <rPh sb="1" eb="2">
      <t>ブン</t>
    </rPh>
    <phoneticPr fontId="2"/>
  </si>
  <si>
    <t>負担</t>
    <rPh sb="0" eb="2">
      <t>フタン</t>
    </rPh>
    <phoneticPr fontId="2"/>
  </si>
  <si>
    <t>市請求金額</t>
    <rPh sb="0" eb="1">
      <t>シ</t>
    </rPh>
    <rPh sb="1" eb="3">
      <t>セイキュウ</t>
    </rPh>
    <rPh sb="3" eb="5">
      <t>キンガク</t>
    </rPh>
    <phoneticPr fontId="2"/>
  </si>
  <si>
    <t>算定時間数合計</t>
    <rPh sb="0" eb="2">
      <t>サンテイ</t>
    </rPh>
    <rPh sb="2" eb="5">
      <t>ジカンスウ</t>
    </rPh>
    <rPh sb="5" eb="7">
      <t>ゴウケイ</t>
    </rPh>
    <phoneticPr fontId="2"/>
  </si>
  <si>
    <t>サービス費合計</t>
    <phoneticPr fontId="2"/>
  </si>
  <si>
    <t>利用者負担合計</t>
    <phoneticPr fontId="2"/>
  </si>
  <si>
    <t>10％/0％/0円</t>
    <rPh sb="8" eb="9">
      <t>エン</t>
    </rPh>
    <phoneticPr fontId="2"/>
  </si>
  <si>
    <t>利用者
負担額</t>
    <rPh sb="0" eb="3">
      <t>リヨウシャ</t>
    </rPh>
    <rPh sb="4" eb="6">
      <t>フタン</t>
    </rPh>
    <rPh sb="6" eb="7">
      <t>ガク</t>
    </rPh>
    <phoneticPr fontId="2"/>
  </si>
  <si>
    <t>10%</t>
  </si>
  <si>
    <t>請求有無</t>
    <rPh sb="0" eb="2">
      <t>セイキュウ</t>
    </rPh>
    <rPh sb="2" eb="4">
      <t>ウム</t>
    </rPh>
    <phoneticPr fontId="2"/>
  </si>
  <si>
    <t>名称（法人名）</t>
    <rPh sb="0" eb="2">
      <t>メイショウ</t>
    </rPh>
    <rPh sb="3" eb="5">
      <t>ホウジン</t>
    </rPh>
    <rPh sb="5" eb="6">
      <t>メイ</t>
    </rPh>
    <phoneticPr fontId="2"/>
  </si>
  <si>
    <t>名称（事業所名）</t>
    <rPh sb="0" eb="2">
      <t>メイショウ</t>
    </rPh>
    <rPh sb="3" eb="6">
      <t>ジギョウショ</t>
    </rPh>
    <rPh sb="6" eb="7">
      <t>メイ</t>
    </rPh>
    <phoneticPr fontId="2"/>
  </si>
  <si>
    <t>明細№</t>
    <rPh sb="0" eb="2">
      <t>メイサイ</t>
    </rPh>
    <phoneticPr fontId="2"/>
  </si>
  <si>
    <r>
      <t xml:space="preserve">郵便番号
</t>
    </r>
    <r>
      <rPr>
        <sz val="10"/>
        <color theme="1"/>
        <rFont val="ＭＳ Ｐゴシック"/>
        <family val="3"/>
        <charset val="128"/>
      </rPr>
      <t>※○○○-○○○○</t>
    </r>
    <rPh sb="0" eb="4">
      <t>ユウビンバンゴウ</t>
    </rPh>
    <phoneticPr fontId="2"/>
  </si>
  <si>
    <t>10桁の数字を入力
（先頭の0を含む）</t>
    <rPh sb="2" eb="3">
      <t>ケタ</t>
    </rPh>
    <rPh sb="4" eb="6">
      <t>スウジ</t>
    </rPh>
    <rPh sb="7" eb="9">
      <t>ニュウリョク</t>
    </rPh>
    <rPh sb="11" eb="13">
      <t>セントウ</t>
    </rPh>
    <rPh sb="16" eb="17">
      <t>フク</t>
    </rPh>
    <phoneticPr fontId="2"/>
  </si>
  <si>
    <t>奈良　太郎</t>
    <rPh sb="0" eb="2">
      <t>ナラ</t>
    </rPh>
    <rPh sb="3" eb="5">
      <t>タロウ</t>
    </rPh>
    <phoneticPr fontId="2"/>
  </si>
  <si>
    <t>作業用</t>
    <rPh sb="0" eb="3">
      <t>サギョウヨウ</t>
    </rPh>
    <phoneticPr fontId="2"/>
  </si>
  <si>
    <t>№</t>
    <phoneticPr fontId="2"/>
  </si>
  <si>
    <t>サービス種類コード</t>
    <rPh sb="4" eb="6">
      <t>シュルイ</t>
    </rPh>
    <phoneticPr fontId="2"/>
  </si>
  <si>
    <t>分類コード</t>
    <rPh sb="0" eb="2">
      <t>ブンルイ</t>
    </rPh>
    <phoneticPr fontId="2"/>
  </si>
  <si>
    <t>分類</t>
    <rPh sb="0" eb="2">
      <t>ブンルイ</t>
    </rPh>
    <phoneticPr fontId="2"/>
  </si>
  <si>
    <t>提供検索用</t>
    <rPh sb="0" eb="2">
      <t>テイキョウ</t>
    </rPh>
    <rPh sb="2" eb="5">
      <t>ケンサクヨウ</t>
    </rPh>
    <phoneticPr fontId="2"/>
  </si>
  <si>
    <t>有は1
無は0</t>
    <rPh sb="0" eb="1">
      <t>ユウ</t>
    </rPh>
    <rPh sb="4" eb="5">
      <t>ナ</t>
    </rPh>
    <phoneticPr fontId="2"/>
  </si>
  <si>
    <t>年月日</t>
    <rPh sb="0" eb="3">
      <t>ネンガッピ</t>
    </rPh>
    <phoneticPr fontId="2"/>
  </si>
  <si>
    <t>検索コード</t>
    <rPh sb="0" eb="2">
      <t>ケンサク</t>
    </rPh>
    <phoneticPr fontId="2"/>
  </si>
  <si>
    <t>㊞</t>
    <phoneticPr fontId="2"/>
  </si>
  <si>
    <t>利用者　計</t>
    <rPh sb="0" eb="3">
      <t>リヨウシャ</t>
    </rPh>
    <rPh sb="4" eb="5">
      <t>ケイ</t>
    </rPh>
    <phoneticPr fontId="2"/>
  </si>
  <si>
    <t>名</t>
    <rPh sb="0" eb="1">
      <t>メイ</t>
    </rPh>
    <phoneticPr fontId="2"/>
  </si>
  <si>
    <t>合計金額</t>
    <rPh sb="0" eb="2">
      <t>ゴウケイ</t>
    </rPh>
    <rPh sb="2" eb="4">
      <t>キンガク</t>
    </rPh>
    <phoneticPr fontId="2"/>
  </si>
  <si>
    <t>利用者負担区分</t>
    <rPh sb="0" eb="3">
      <t>リヨウシャ</t>
    </rPh>
    <rPh sb="3" eb="5">
      <t>フタン</t>
    </rPh>
    <rPh sb="5" eb="7">
      <t>クブン</t>
    </rPh>
    <phoneticPr fontId="2"/>
  </si>
  <si>
    <t>第７号様式（第２０条関係）</t>
    <rPh sb="0" eb="1">
      <t>ダイ</t>
    </rPh>
    <rPh sb="2" eb="3">
      <t>ゴウ</t>
    </rPh>
    <rPh sb="3" eb="5">
      <t>ヨウシキ</t>
    </rPh>
    <rPh sb="6" eb="7">
      <t>ダイ</t>
    </rPh>
    <rPh sb="9" eb="10">
      <t>ジョウ</t>
    </rPh>
    <rPh sb="10" eb="12">
      <t>カンケイ</t>
    </rPh>
    <phoneticPr fontId="3"/>
  </si>
  <si>
    <t>日中一時支援事業指定事業所番号</t>
    <rPh sb="0" eb="2">
      <t>ニッチュウ</t>
    </rPh>
    <rPh sb="2" eb="4">
      <t>イチジ</t>
    </rPh>
    <rPh sb="4" eb="6">
      <t>シエン</t>
    </rPh>
    <rPh sb="6" eb="8">
      <t>ジギョウ</t>
    </rPh>
    <rPh sb="8" eb="10">
      <t>シテイ</t>
    </rPh>
    <rPh sb="10" eb="13">
      <t>ジギョウショ</t>
    </rPh>
    <rPh sb="13" eb="15">
      <t>バンゴウ</t>
    </rPh>
    <phoneticPr fontId="3"/>
  </si>
  <si>
    <t>利用者負担
上限月額</t>
    <rPh sb="0" eb="3">
      <t>リヨウシャ</t>
    </rPh>
    <rPh sb="3" eb="5">
      <t>フタン</t>
    </rPh>
    <rPh sb="6" eb="8">
      <t>ジョウゲン</t>
    </rPh>
    <rPh sb="8" eb="10">
      <t>ゲツガク</t>
    </rPh>
    <phoneticPr fontId="3"/>
  </si>
  <si>
    <t>日／月</t>
    <rPh sb="0" eb="1">
      <t>ニチ</t>
    </rPh>
    <rPh sb="2" eb="3">
      <t>ツキ</t>
    </rPh>
    <phoneticPr fontId="3"/>
  </si>
  <si>
    <t>日数換算</t>
    <rPh sb="0" eb="2">
      <t>ニッスウ</t>
    </rPh>
    <rPh sb="2" eb="4">
      <t>カンサン</t>
    </rPh>
    <phoneticPr fontId="3"/>
  </si>
  <si>
    <t>加算等</t>
    <rPh sb="0" eb="2">
      <t>カサン</t>
    </rPh>
    <rPh sb="2" eb="3">
      <t>トウ</t>
    </rPh>
    <phoneticPr fontId="3"/>
  </si>
  <si>
    <t>サービス提供者　確認欄</t>
    <rPh sb="4" eb="7">
      <t>テイキョウシャ</t>
    </rPh>
    <phoneticPr fontId="3"/>
  </si>
  <si>
    <t>算定日数合計</t>
    <rPh sb="0" eb="2">
      <t>サンテイ</t>
    </rPh>
    <rPh sb="2" eb="4">
      <t>ニッスウ</t>
    </rPh>
    <rPh sb="4" eb="6">
      <t>ゴウケイ</t>
    </rPh>
    <phoneticPr fontId="3"/>
  </si>
  <si>
    <t>日</t>
    <rPh sb="0" eb="1">
      <t>ニチ</t>
    </rPh>
    <phoneticPr fontId="3"/>
  </si>
  <si>
    <t>奈良市日中一時支援事業利用実績記録表</t>
    <phoneticPr fontId="2"/>
  </si>
  <si>
    <r>
      <t xml:space="preserve">決定支給量
</t>
    </r>
    <r>
      <rPr>
        <sz val="9"/>
        <color theme="1"/>
        <rFont val="ＭＳ Ｐゴシック"/>
        <family val="3"/>
        <charset val="128"/>
      </rPr>
      <t>(日/月)</t>
    </r>
    <rPh sb="0" eb="2">
      <t>ケッテイ</t>
    </rPh>
    <rPh sb="2" eb="4">
      <t>シキュウ</t>
    </rPh>
    <rPh sb="4" eb="5">
      <t>リョウ</t>
    </rPh>
    <rPh sb="7" eb="8">
      <t>ヒ</t>
    </rPh>
    <rPh sb="9" eb="10">
      <t>ツキ</t>
    </rPh>
    <phoneticPr fontId="2"/>
  </si>
  <si>
    <r>
      <t xml:space="preserve">契約支給量
</t>
    </r>
    <r>
      <rPr>
        <sz val="9"/>
        <color theme="1"/>
        <rFont val="ＭＳ Ｐゴシック"/>
        <family val="3"/>
        <charset val="128"/>
      </rPr>
      <t>(日/月)</t>
    </r>
    <rPh sb="0" eb="2">
      <t>ケイヤク</t>
    </rPh>
    <rPh sb="2" eb="4">
      <t>シキュウ</t>
    </rPh>
    <rPh sb="4" eb="5">
      <t>リョウ</t>
    </rPh>
    <rPh sb="7" eb="8">
      <t>ヒ</t>
    </rPh>
    <rPh sb="9" eb="10">
      <t>ツキ</t>
    </rPh>
    <phoneticPr fontId="2"/>
  </si>
  <si>
    <t>請求年月</t>
    <rPh sb="0" eb="2">
      <t>セイキュウ</t>
    </rPh>
    <rPh sb="2" eb="4">
      <t>ネンゲツ</t>
    </rPh>
    <phoneticPr fontId="2"/>
  </si>
  <si>
    <t>日数</t>
    <rPh sb="0" eb="2">
      <t>ニッスウ</t>
    </rPh>
    <phoneticPr fontId="2"/>
  </si>
  <si>
    <t>加算検索用</t>
    <rPh sb="0" eb="2">
      <t>カサン</t>
    </rPh>
    <rPh sb="2" eb="5">
      <t>ケンサクヨウ</t>
    </rPh>
    <phoneticPr fontId="2"/>
  </si>
  <si>
    <t>項目コード_加算</t>
    <rPh sb="0" eb="2">
      <t>コウモク</t>
    </rPh>
    <rPh sb="6" eb="8">
      <t>カサン</t>
    </rPh>
    <phoneticPr fontId="2"/>
  </si>
  <si>
    <t>項目コード_提供</t>
    <rPh sb="0" eb="2">
      <t>コウモク</t>
    </rPh>
    <rPh sb="6" eb="8">
      <t>テイキョウ</t>
    </rPh>
    <phoneticPr fontId="2"/>
  </si>
  <si>
    <t>項目種別</t>
    <rPh sb="0" eb="2">
      <t>コウモク</t>
    </rPh>
    <rPh sb="2" eb="4">
      <t>シュベツ</t>
    </rPh>
    <phoneticPr fontId="2"/>
  </si>
  <si>
    <t>提供</t>
    <rPh sb="0" eb="2">
      <t>テイキョウ</t>
    </rPh>
    <phoneticPr fontId="2"/>
  </si>
  <si>
    <t>加算</t>
    <rPh sb="0" eb="2">
      <t>カサン</t>
    </rPh>
    <phoneticPr fontId="2"/>
  </si>
  <si>
    <t>日中　標準型　4時間未満</t>
    <rPh sb="0" eb="2">
      <t>ニッチュウ</t>
    </rPh>
    <rPh sb="3" eb="6">
      <t>ヒョウジュンガタ</t>
    </rPh>
    <rPh sb="8" eb="10">
      <t>ジカン</t>
    </rPh>
    <rPh sb="10" eb="12">
      <t>ミマン</t>
    </rPh>
    <phoneticPr fontId="2"/>
  </si>
  <si>
    <t>日中　標準型　4時間以上　8時間未満</t>
    <rPh sb="3" eb="6">
      <t>ヒョウジュンガタ</t>
    </rPh>
    <rPh sb="8" eb="12">
      <t>ジカンイジョウ</t>
    </rPh>
    <rPh sb="14" eb="16">
      <t>ジカン</t>
    </rPh>
    <rPh sb="16" eb="18">
      <t>ミマン</t>
    </rPh>
    <phoneticPr fontId="2"/>
  </si>
  <si>
    <t>日中　標準型　8時間以上</t>
    <rPh sb="3" eb="6">
      <t>ヒョウジュンガタ</t>
    </rPh>
    <rPh sb="8" eb="12">
      <t>ジカンイジョウ</t>
    </rPh>
    <phoneticPr fontId="2"/>
  </si>
  <si>
    <t>日中　標準型　入浴加算</t>
    <rPh sb="3" eb="6">
      <t>ヒョウジュンガタ</t>
    </rPh>
    <rPh sb="7" eb="9">
      <t>ニュウヨク</t>
    </rPh>
    <rPh sb="9" eb="11">
      <t>カサン</t>
    </rPh>
    <phoneticPr fontId="2"/>
  </si>
  <si>
    <t>日中　重心型　4時間未満</t>
    <rPh sb="3" eb="5">
      <t>ジュウシン</t>
    </rPh>
    <rPh sb="5" eb="6">
      <t>ガタ</t>
    </rPh>
    <rPh sb="8" eb="10">
      <t>ジカン</t>
    </rPh>
    <rPh sb="10" eb="12">
      <t>ミマン</t>
    </rPh>
    <phoneticPr fontId="2"/>
  </si>
  <si>
    <t>日中　重心型　4時間以上　8時間未満</t>
    <rPh sb="8" eb="12">
      <t>ジカンイジョウ</t>
    </rPh>
    <rPh sb="14" eb="16">
      <t>ジカン</t>
    </rPh>
    <rPh sb="16" eb="18">
      <t>ミマン</t>
    </rPh>
    <phoneticPr fontId="2"/>
  </si>
  <si>
    <t>日中　重心型　8時間以上</t>
    <rPh sb="8" eb="12">
      <t>ジカンイジョウ</t>
    </rPh>
    <phoneticPr fontId="2"/>
  </si>
  <si>
    <t>日中　遷延性型　4時間未満</t>
    <rPh sb="3" eb="6">
      <t>センエンセイ</t>
    </rPh>
    <rPh sb="6" eb="7">
      <t>ガタ</t>
    </rPh>
    <rPh sb="9" eb="11">
      <t>ジカン</t>
    </rPh>
    <rPh sb="11" eb="13">
      <t>ミマン</t>
    </rPh>
    <phoneticPr fontId="2"/>
  </si>
  <si>
    <t>日中　遷延性型　4時間以上　8時間未満</t>
    <rPh sb="9" eb="13">
      <t>ジカンイジョウ</t>
    </rPh>
    <rPh sb="15" eb="17">
      <t>ジカン</t>
    </rPh>
    <rPh sb="17" eb="19">
      <t>ミマン</t>
    </rPh>
    <phoneticPr fontId="2"/>
  </si>
  <si>
    <t>日中　遷延性型　8時間以上</t>
    <rPh sb="9" eb="13">
      <t>ジカンイジョウ</t>
    </rPh>
    <phoneticPr fontId="2"/>
  </si>
  <si>
    <t>児童の場合は
保護者氏名</t>
    <rPh sb="0" eb="2">
      <t>ジドウ</t>
    </rPh>
    <rPh sb="3" eb="5">
      <t>バアイ</t>
    </rPh>
    <rPh sb="7" eb="10">
      <t>ホゴシャ</t>
    </rPh>
    <rPh sb="10" eb="12">
      <t>シメイ</t>
    </rPh>
    <phoneticPr fontId="2"/>
  </si>
  <si>
    <t>利用者が児童の
場合はこちらに記入</t>
    <rPh sb="0" eb="3">
      <t>リヨウシャ</t>
    </rPh>
    <rPh sb="4" eb="6">
      <t>ジドウ</t>
    </rPh>
    <rPh sb="8" eb="10">
      <t>バアイ</t>
    </rPh>
    <rPh sb="15" eb="17">
      <t>キニュウ</t>
    </rPh>
    <phoneticPr fontId="2"/>
  </si>
  <si>
    <t>自動表示</t>
    <rPh sb="0" eb="2">
      <t>ジドウ</t>
    </rPh>
    <rPh sb="2" eb="4">
      <t>ヒョウジ</t>
    </rPh>
    <phoneticPr fontId="2"/>
  </si>
  <si>
    <r>
      <t xml:space="preserve">指定番号
</t>
    </r>
    <r>
      <rPr>
        <sz val="10"/>
        <color theme="1"/>
        <rFont val="ＭＳ Ｐゴシック"/>
        <family val="3"/>
        <charset val="128"/>
      </rPr>
      <t>※296010○○○○（10桁）</t>
    </r>
    <rPh sb="0" eb="2">
      <t>シテイ</t>
    </rPh>
    <rPh sb="2" eb="4">
      <t>バンゴウ</t>
    </rPh>
    <rPh sb="19" eb="20">
      <t>ケタ</t>
    </rPh>
    <phoneticPr fontId="2"/>
  </si>
  <si>
    <t>電話番号</t>
    <rPh sb="0" eb="2">
      <t>デンワ</t>
    </rPh>
    <rPh sb="2" eb="4">
      <t>バンゴウ</t>
    </rPh>
    <phoneticPr fontId="2"/>
  </si>
  <si>
    <t>算定日数合計</t>
    <rPh sb="0" eb="2">
      <t>サンテイ</t>
    </rPh>
    <rPh sb="2" eb="4">
      <t>ニッスウ</t>
    </rPh>
    <rPh sb="4" eb="6">
      <t>ゴウケイ</t>
    </rPh>
    <phoneticPr fontId="2"/>
  </si>
  <si>
    <t>契約の際にご確認ください</t>
    <rPh sb="0" eb="2">
      <t>ケイヤク</t>
    </rPh>
    <rPh sb="3" eb="4">
      <t>サイ</t>
    </rPh>
    <rPh sb="6" eb="8">
      <t>カクニン</t>
    </rPh>
    <phoneticPr fontId="2"/>
  </si>
  <si>
    <t>奈良　はな</t>
    <rPh sb="0" eb="2">
      <t>ナラ</t>
    </rPh>
    <phoneticPr fontId="2"/>
  </si>
  <si>
    <t>入浴加算</t>
  </si>
  <si>
    <t/>
  </si>
  <si>
    <t>令和6</t>
  </si>
  <si>
    <t>□非課税世帯</t>
  </si>
  <si>
    <t>□生活保護世帯</t>
  </si>
  <si>
    <t>(奈良　はな)</t>
    <rPh sb="1" eb="3">
      <t>ナラ</t>
    </rPh>
    <phoneticPr fontId="2"/>
  </si>
  <si>
    <t>○○○○</t>
    <phoneticPr fontId="2"/>
  </si>
  <si>
    <t>自動表示
課税世帯/非課税世帯/生活保護世帯</t>
    <rPh sb="0" eb="2">
      <t>ジドウ</t>
    </rPh>
    <rPh sb="2" eb="4">
      <t>ヒョウジ</t>
    </rPh>
    <rPh sb="5" eb="7">
      <t>カゼイ</t>
    </rPh>
    <rPh sb="7" eb="9">
      <t>セタイ</t>
    </rPh>
    <rPh sb="10" eb="13">
      <t>ヒカゼイ</t>
    </rPh>
    <rPh sb="13" eb="15">
      <t>セタイ</t>
    </rPh>
    <rPh sb="16" eb="18">
      <t>セイカツ</t>
    </rPh>
    <rPh sb="18" eb="20">
      <t>ホゴ</t>
    </rPh>
    <rPh sb="20" eb="22">
      <t>セタイ</t>
    </rPh>
    <phoneticPr fontId="2"/>
  </si>
  <si>
    <t>奈良市日中一時支援事業　事業所情報入力シート</t>
  </si>
  <si>
    <t>奈良市日中一時支援事業　利用者情報入力シート</t>
  </si>
  <si>
    <t>奈良市日中一時支援事業請求明細書</t>
  </si>
  <si>
    <t>奈良市日中一時支援事業</t>
  </si>
  <si>
    <t>※水色の項目については、決定通知書をご確認のうえ、ご入力ください。
※今回請求する利用者には請求有無欄に「1」を入れてください。</t>
    <rPh sb="26" eb="28">
      <t>ニュウリョク</t>
    </rPh>
    <rPh sb="35" eb="37">
      <t>コンカイ</t>
    </rPh>
    <rPh sb="37" eb="39">
      <t>セイキュウ</t>
    </rPh>
    <rPh sb="41" eb="44">
      <t>リヨウシャ</t>
    </rPh>
    <rPh sb="46" eb="48">
      <t>セイキュウ</t>
    </rPh>
    <rPh sb="48" eb="50">
      <t>ウム</t>
    </rPh>
    <rPh sb="50" eb="51">
      <t>ラン</t>
    </rPh>
    <rPh sb="56" eb="57">
      <t>イ</t>
    </rPh>
    <phoneticPr fontId="2"/>
  </si>
  <si>
    <t>サービス種類</t>
    <rPh sb="4" eb="6">
      <t>シュルイ</t>
    </rPh>
    <phoneticPr fontId="2"/>
  </si>
  <si>
    <t>日中一時支援</t>
    <rPh sb="0" eb="2">
      <t>ニッチュウ</t>
    </rPh>
    <rPh sb="2" eb="4">
      <t>イチジ</t>
    </rPh>
    <rPh sb="4" eb="6">
      <t>シエン</t>
    </rPh>
    <phoneticPr fontId="2"/>
  </si>
  <si>
    <t>日</t>
    <rPh sb="0" eb="1">
      <t>ニチ</t>
    </rPh>
    <phoneticPr fontId="2"/>
  </si>
  <si>
    <t>土</t>
    <rPh sb="0" eb="1">
      <t>ド</t>
    </rPh>
    <phoneticPr fontId="2"/>
  </si>
  <si>
    <t>☑課税世帯</t>
    <phoneticPr fontId="2"/>
  </si>
  <si>
    <t xml:space="preserve"> ※奈良市に届け出た「相手方登録申請書」の内容に合わせてご入力ください。</t>
    <rPh sb="2" eb="5">
      <t>ナラシ</t>
    </rPh>
    <rPh sb="6" eb="7">
      <t>トド</t>
    </rPh>
    <rPh sb="8" eb="9">
      <t>デ</t>
    </rPh>
    <rPh sb="11" eb="14">
      <t>アイテガタ</t>
    </rPh>
    <rPh sb="14" eb="16">
      <t>トウロク</t>
    </rPh>
    <rPh sb="16" eb="19">
      <t>シンセイショ</t>
    </rPh>
    <rPh sb="21" eb="23">
      <t>ナイヨウ</t>
    </rPh>
    <rPh sb="24" eb="25">
      <t>ア</t>
    </rPh>
    <rPh sb="29" eb="31">
      <t>ニュウリョク</t>
    </rPh>
    <phoneticPr fontId="2"/>
  </si>
  <si>
    <t>利用者確認日</t>
    <rPh sb="0" eb="3">
      <t>リヨウシャ</t>
    </rPh>
    <rPh sb="3" eb="5">
      <t>カクニン</t>
    </rPh>
    <rPh sb="5" eb="6">
      <t>ビ</t>
    </rPh>
    <phoneticPr fontId="2"/>
  </si>
  <si>
    <t>請求に必要な書類の提出先は下記のとおりです。</t>
    <rPh sb="0" eb="2">
      <t>セイキュウ</t>
    </rPh>
    <rPh sb="3" eb="5">
      <t>ヒツヨウ</t>
    </rPh>
    <rPh sb="6" eb="8">
      <t>ショルイ</t>
    </rPh>
    <rPh sb="9" eb="11">
      <t>テイシュツ</t>
    </rPh>
    <rPh sb="11" eb="12">
      <t>サキ</t>
    </rPh>
    <rPh sb="13" eb="15">
      <t>カキ</t>
    </rPh>
    <phoneticPr fontId="2"/>
  </si>
  <si>
    <t>提出書類</t>
    <rPh sb="0" eb="2">
      <t>テイシュツ</t>
    </rPh>
    <rPh sb="2" eb="4">
      <t>ショルイ</t>
    </rPh>
    <phoneticPr fontId="2"/>
  </si>
  <si>
    <t>提出方法</t>
    <rPh sb="0" eb="2">
      <t>テイシュツ</t>
    </rPh>
    <rPh sb="2" eb="4">
      <t>ホウホウ</t>
    </rPh>
    <phoneticPr fontId="2"/>
  </si>
  <si>
    <t>提出先</t>
    <rPh sb="0" eb="2">
      <t>テイシュツ</t>
    </rPh>
    <rPh sb="2" eb="3">
      <t>サキ</t>
    </rPh>
    <phoneticPr fontId="2"/>
  </si>
  <si>
    <t>電子申請システム</t>
    <rPh sb="0" eb="2">
      <t>デンシ</t>
    </rPh>
    <rPh sb="2" eb="4">
      <t>シンセイ</t>
    </rPh>
    <phoneticPr fontId="2"/>
  </si>
  <si>
    <t>https://logoform.jp/f/tt5wR</t>
    <phoneticPr fontId="31"/>
  </si>
  <si>
    <t>郵送又は持参</t>
    <rPh sb="0" eb="2">
      <t>ユウソウ</t>
    </rPh>
    <rPh sb="2" eb="3">
      <t>マタ</t>
    </rPh>
    <rPh sb="4" eb="6">
      <t>ジサン</t>
    </rPh>
    <phoneticPr fontId="2"/>
  </si>
  <si>
    <t>奈良市日中一時支援事業　請求関係書類提出先</t>
    <rPh sb="3" eb="5">
      <t>ニッチュウ</t>
    </rPh>
    <rPh sb="5" eb="7">
      <t>イチジ</t>
    </rPh>
    <rPh sb="12" eb="14">
      <t>セイキュウ</t>
    </rPh>
    <rPh sb="14" eb="16">
      <t>カンケイ</t>
    </rPh>
    <rPh sb="16" eb="18">
      <t>ショルイ</t>
    </rPh>
    <rPh sb="18" eb="20">
      <t>テイシュツ</t>
    </rPh>
    <rPh sb="20" eb="21">
      <t>サキ</t>
    </rPh>
    <phoneticPr fontId="2"/>
  </si>
  <si>
    <t>有効期間を記載するなど
メモとしてご活用ください</t>
    <rPh sb="0" eb="2">
      <t>ユウコウ</t>
    </rPh>
    <rPh sb="2" eb="4">
      <t>キカン</t>
    </rPh>
    <rPh sb="5" eb="7">
      <t>キサイ</t>
    </rPh>
    <rPh sb="18" eb="20">
      <t>カツヨウ</t>
    </rPh>
    <phoneticPr fontId="2"/>
  </si>
  <si>
    <t>備考</t>
    <rPh sb="0" eb="2">
      <t>ビコウ</t>
    </rPh>
    <phoneticPr fontId="2"/>
  </si>
  <si>
    <r>
      <t>②明細書
　</t>
    </r>
    <r>
      <rPr>
        <sz val="10"/>
        <color theme="1"/>
        <rFont val="ＭＳ ゴシック"/>
        <family val="3"/>
      </rPr>
      <t>※請求関係ファイル（Excel）より印刷</t>
    </r>
    <rPh sb="1" eb="4">
      <t>メイサイショ</t>
    </rPh>
    <rPh sb="7" eb="9">
      <t>セイキュウ</t>
    </rPh>
    <rPh sb="9" eb="11">
      <t>カンケイ</t>
    </rPh>
    <rPh sb="24" eb="26">
      <t>インサツ</t>
    </rPh>
    <phoneticPr fontId="2"/>
  </si>
  <si>
    <r>
      <t xml:space="preserve">＜郵送先＞
　〒630-8580
　奈良市二条大路南一丁目１番１号
　奈良市役所　障がい福祉課　療育係
 </t>
    </r>
    <r>
      <rPr>
        <sz val="10"/>
        <color theme="1"/>
        <rFont val="ＭＳ ゴシック"/>
        <family val="3"/>
      </rPr>
      <t>※封筒に「日中一時支援事業請求書在中」とご記入ください。</t>
    </r>
    <rPh sb="1" eb="3">
      <t>ユウソウ</t>
    </rPh>
    <rPh sb="3" eb="4">
      <t>サキ</t>
    </rPh>
    <rPh sb="59" eb="61">
      <t>ニッチュウ</t>
    </rPh>
    <rPh sb="61" eb="63">
      <t>イチジ</t>
    </rPh>
    <rPh sb="75" eb="77">
      <t>キニュウ</t>
    </rPh>
    <phoneticPr fontId="2"/>
  </si>
  <si>
    <r>
      <t>③請求書
　</t>
    </r>
    <r>
      <rPr>
        <sz val="10"/>
        <color theme="1"/>
        <rFont val="ＭＳ ゴシック"/>
        <family val="3"/>
      </rPr>
      <t>※請求関係ファイル（Excel）より印刷</t>
    </r>
    <rPh sb="1" eb="4">
      <t>セイキュウショ</t>
    </rPh>
    <rPh sb="7" eb="9">
      <t>セイキュウ</t>
    </rPh>
    <rPh sb="9" eb="11">
      <t>カンケイ</t>
    </rPh>
    <rPh sb="24" eb="26">
      <t>インサツ</t>
    </rPh>
    <phoneticPr fontId="2"/>
  </si>
  <si>
    <t>請求方法の詳細については、「請求手続きマニュアル」をご確認ください。</t>
    <rPh sb="0" eb="2">
      <t>セイキュウ</t>
    </rPh>
    <rPh sb="2" eb="4">
      <t>ホウホウ</t>
    </rPh>
    <rPh sb="5" eb="7">
      <t>ショウサイ</t>
    </rPh>
    <rPh sb="14" eb="16">
      <t>セイキュウ</t>
    </rPh>
    <rPh sb="16" eb="18">
      <t>テツヅ</t>
    </rPh>
    <rPh sb="27" eb="29">
      <t>カクニン</t>
    </rPh>
    <phoneticPr fontId="2"/>
  </si>
  <si>
    <t>電子データ</t>
    <rPh sb="0" eb="2">
      <t>デンシ</t>
    </rPh>
    <phoneticPr fontId="2"/>
  </si>
  <si>
    <t>紙媒体</t>
    <rPh sb="0" eb="1">
      <t>カミ</t>
    </rPh>
    <rPh sb="1" eb="3">
      <t>バイタイ</t>
    </rPh>
    <phoneticPr fontId="2"/>
  </si>
  <si>
    <r>
      <t xml:space="preserve">   </t>
    </r>
    <r>
      <rPr>
        <sz val="10"/>
        <color rgb="FFFF0000"/>
        <rFont val="ＭＳ Ｐゴシック"/>
        <family val="3"/>
        <charset val="128"/>
      </rPr>
      <t xml:space="preserve"> 「相手方登録申請書」は奈良市ホームページよりダウンロードできます。（「奈良市　相手方登録申請書」で検索）</t>
    </r>
    <rPh sb="5" eb="8">
      <t>アイテガタ</t>
    </rPh>
    <rPh sb="8" eb="10">
      <t>トウロク</t>
    </rPh>
    <rPh sb="10" eb="13">
      <t>シンセイショ</t>
    </rPh>
    <rPh sb="39" eb="42">
      <t>ナラシ</t>
    </rPh>
    <rPh sb="43" eb="46">
      <t>アイテガタ</t>
    </rPh>
    <rPh sb="46" eb="48">
      <t>トウロク</t>
    </rPh>
    <rPh sb="48" eb="51">
      <t>シンセイショ</t>
    </rPh>
    <rPh sb="53" eb="55">
      <t>ケンサク</t>
    </rPh>
    <phoneticPr fontId="2"/>
  </si>
  <si>
    <t>※種別欄には、標準型は１、重心型は２、遷延性は３を記入してください。
※受給者番号及び決定支給量は地域生活支援事業決定通知書で確認してください。
※用紙が1枚で不足する場合は、2枚目に記入してください。その際、算定日数、サービス費合計、利用者負担合計、市請求金額については、2枚目のみに記入してください。</t>
    <rPh sb="7" eb="10">
      <t>ヒョウジュンガタ</t>
    </rPh>
    <rPh sb="13" eb="15">
      <t>ジュウシン</t>
    </rPh>
    <rPh sb="15" eb="16">
      <t>ガタ</t>
    </rPh>
    <rPh sb="19" eb="22">
      <t>センエンセイ</t>
    </rPh>
    <rPh sb="36" eb="39">
      <t>ジュキュウシャ</t>
    </rPh>
    <rPh sb="39" eb="41">
      <t>バンゴウ</t>
    </rPh>
    <rPh sb="41" eb="42">
      <t>オヨ</t>
    </rPh>
    <rPh sb="43" eb="45">
      <t>ケッテイ</t>
    </rPh>
    <rPh sb="45" eb="47">
      <t>シキュウ</t>
    </rPh>
    <rPh sb="47" eb="48">
      <t>リョウ</t>
    </rPh>
    <rPh sb="49" eb="51">
      <t>チイキ</t>
    </rPh>
    <rPh sb="51" eb="53">
      <t>セイカツ</t>
    </rPh>
    <rPh sb="53" eb="55">
      <t>シエン</t>
    </rPh>
    <rPh sb="55" eb="57">
      <t>ジギョウ</t>
    </rPh>
    <rPh sb="57" eb="59">
      <t>ケッテイ</t>
    </rPh>
    <rPh sb="59" eb="61">
      <t>ツウチ</t>
    </rPh>
    <rPh sb="61" eb="62">
      <t>ショ</t>
    </rPh>
    <rPh sb="63" eb="65">
      <t>カクニン</t>
    </rPh>
    <rPh sb="74" eb="76">
      <t>ヨウシ</t>
    </rPh>
    <rPh sb="78" eb="79">
      <t>マイ</t>
    </rPh>
    <rPh sb="80" eb="82">
      <t>フソク</t>
    </rPh>
    <rPh sb="84" eb="86">
      <t>バアイ</t>
    </rPh>
    <rPh sb="89" eb="91">
      <t>マイメ</t>
    </rPh>
    <rPh sb="92" eb="94">
      <t>キニュウ</t>
    </rPh>
    <rPh sb="103" eb="104">
      <t>サイ</t>
    </rPh>
    <rPh sb="105" eb="107">
      <t>サンテイ</t>
    </rPh>
    <rPh sb="107" eb="109">
      <t>ニッスウ</t>
    </rPh>
    <rPh sb="114" eb="115">
      <t>ヒ</t>
    </rPh>
    <rPh sb="115" eb="117">
      <t>ゴウケイ</t>
    </rPh>
    <rPh sb="118" eb="121">
      <t>リヨウシャ</t>
    </rPh>
    <rPh sb="121" eb="123">
      <t>フタン</t>
    </rPh>
    <rPh sb="123" eb="125">
      <t>ゴウケイ</t>
    </rPh>
    <phoneticPr fontId="3"/>
  </si>
  <si>
    <t>田中</t>
    <rPh sb="0" eb="2">
      <t>タナカ</t>
    </rPh>
    <phoneticPr fontId="2"/>
  </si>
  <si>
    <t>鈴木</t>
    <rPh sb="0" eb="2">
      <t>スズキ</t>
    </rPh>
    <phoneticPr fontId="2"/>
  </si>
  <si>
    <t>　下記について、サービス提供時に用いた実績記録表の内容と相違ありません。</t>
    <phoneticPr fontId="2"/>
  </si>
  <si>
    <t>代表者職氏名</t>
    <rPh sb="0" eb="3">
      <t>ダイヒョウシャ</t>
    </rPh>
    <rPh sb="3" eb="4">
      <t>ショク</t>
    </rPh>
    <rPh sb="4" eb="6">
      <t>シメイ</t>
    </rPh>
    <phoneticPr fontId="2"/>
  </si>
  <si>
    <t>サービス提供者
確認欄</t>
    <rPh sb="4" eb="7">
      <t>テイキョウシャ</t>
    </rPh>
    <rPh sb="8" eb="10">
      <t>カクニン</t>
    </rPh>
    <rPh sb="10" eb="11">
      <t>ラン</t>
    </rPh>
    <phoneticPr fontId="3"/>
  </si>
  <si>
    <r>
      <t xml:space="preserve"> 　 </t>
    </r>
    <r>
      <rPr>
        <sz val="10"/>
        <color rgb="FFFF0000"/>
        <rFont val="ＭＳ Ｐゴシック"/>
        <family val="3"/>
        <charset val="128"/>
      </rPr>
      <t>相手方登録に変更がある場合は、「相手方登録申請書」を奈良市障がい福祉課へご提出ください。</t>
    </r>
    <rPh sb="40" eb="42">
      <t>テイシュツ</t>
    </rPh>
    <phoneticPr fontId="2"/>
  </si>
  <si>
    <t>提出する請求関係ファイルのファイル名は下記のとおりとしてください。</t>
    <rPh sb="0" eb="2">
      <t>テイシュツ</t>
    </rPh>
    <rPh sb="4" eb="6">
      <t>セイキュウ</t>
    </rPh>
    <rPh sb="6" eb="8">
      <t>カンケイ</t>
    </rPh>
    <rPh sb="17" eb="18">
      <t>メイ</t>
    </rPh>
    <rPh sb="19" eb="21">
      <t>カキ</t>
    </rPh>
    <phoneticPr fontId="2"/>
  </si>
  <si>
    <t>　（例）提供年月:令和6年4月、請求年月:令和6年5月、指定番号:2960100000</t>
    <rPh sb="2" eb="3">
      <t>レイ</t>
    </rPh>
    <rPh sb="4" eb="6">
      <t>テイキョウ</t>
    </rPh>
    <rPh sb="6" eb="8">
      <t>ネンゲツ</t>
    </rPh>
    <rPh sb="9" eb="11">
      <t>レイワ</t>
    </rPh>
    <rPh sb="12" eb="13">
      <t>ネン</t>
    </rPh>
    <rPh sb="14" eb="15">
      <t>ガツ</t>
    </rPh>
    <rPh sb="16" eb="18">
      <t>セイキュウ</t>
    </rPh>
    <rPh sb="18" eb="20">
      <t>ネンゲツ</t>
    </rPh>
    <rPh sb="21" eb="23">
      <t>レイワ</t>
    </rPh>
    <rPh sb="24" eb="25">
      <t>ネン</t>
    </rPh>
    <rPh sb="26" eb="27">
      <t>ガツ</t>
    </rPh>
    <rPh sb="28" eb="30">
      <t>シテイ</t>
    </rPh>
    <rPh sb="30" eb="32">
      <t>バンゴウ</t>
    </rPh>
    <phoneticPr fontId="2"/>
  </si>
  <si>
    <r>
      <t>　ファイル名</t>
    </r>
    <r>
      <rPr>
        <b/>
        <sz val="11"/>
        <color theme="1"/>
        <rFont val="ＭＳ ゴシック"/>
        <family val="3"/>
        <charset val="128"/>
      </rPr>
      <t>「奈良市請求関係ファイル（日中一時支援_</t>
    </r>
    <r>
      <rPr>
        <b/>
        <sz val="11"/>
        <color rgb="FFFF0000"/>
        <rFont val="ＭＳ ゴシック"/>
        <family val="3"/>
        <charset val="128"/>
      </rPr>
      <t>提供年月</t>
    </r>
    <r>
      <rPr>
        <b/>
        <sz val="11"/>
        <color theme="1"/>
        <rFont val="ＭＳ ゴシック"/>
        <family val="3"/>
        <charset val="128"/>
      </rPr>
      <t>_</t>
    </r>
    <r>
      <rPr>
        <b/>
        <sz val="11"/>
        <color rgb="FFFF0000"/>
        <rFont val="ＭＳ ゴシック"/>
        <family val="3"/>
        <charset val="128"/>
      </rPr>
      <t>請求年月</t>
    </r>
    <r>
      <rPr>
        <b/>
        <sz val="11"/>
        <color theme="1"/>
        <rFont val="ＭＳ ゴシック"/>
        <family val="3"/>
        <charset val="128"/>
      </rPr>
      <t>_</t>
    </r>
    <r>
      <rPr>
        <b/>
        <sz val="11"/>
        <color rgb="FFFF0000"/>
        <rFont val="ＭＳ ゴシック"/>
        <family val="3"/>
        <charset val="128"/>
      </rPr>
      <t>指定番号</t>
    </r>
    <r>
      <rPr>
        <b/>
        <sz val="11"/>
        <color theme="1"/>
        <rFont val="ＭＳ ゴシック"/>
        <family val="3"/>
        <charset val="128"/>
      </rPr>
      <t>）.xlsx」</t>
    </r>
    <rPh sb="5" eb="6">
      <t>メイ</t>
    </rPh>
    <rPh sb="7" eb="10">
      <t>ナラシ</t>
    </rPh>
    <rPh sb="10" eb="12">
      <t>セイキュウ</t>
    </rPh>
    <rPh sb="12" eb="14">
      <t>カンケイ</t>
    </rPh>
    <rPh sb="19" eb="21">
      <t>ニッチュウ</t>
    </rPh>
    <rPh sb="21" eb="23">
      <t>イチジ</t>
    </rPh>
    <rPh sb="23" eb="25">
      <t>シエン</t>
    </rPh>
    <rPh sb="26" eb="28">
      <t>テイキョウ</t>
    </rPh>
    <rPh sb="28" eb="30">
      <t>ネンゲツ</t>
    </rPh>
    <rPh sb="31" eb="33">
      <t>セイキュウ</t>
    </rPh>
    <rPh sb="33" eb="35">
      <t>ネンゲツ</t>
    </rPh>
    <rPh sb="36" eb="38">
      <t>シテイ</t>
    </rPh>
    <rPh sb="38" eb="40">
      <t>バンゴウ</t>
    </rPh>
    <phoneticPr fontId="2"/>
  </si>
  <si>
    <r>
      <t xml:space="preserve">        →「奈良市請求関係ファイル（日中一時支援_</t>
    </r>
    <r>
      <rPr>
        <sz val="11"/>
        <color rgb="FFFF0000"/>
        <rFont val="ＭＳ ゴシック"/>
        <family val="3"/>
        <charset val="128"/>
      </rPr>
      <t>202404</t>
    </r>
    <r>
      <rPr>
        <sz val="11"/>
        <color theme="1"/>
        <rFont val="ＭＳ ゴシック"/>
        <family val="3"/>
      </rPr>
      <t>_</t>
    </r>
    <r>
      <rPr>
        <sz val="11"/>
        <color rgb="FFFF0000"/>
        <rFont val="ＭＳ ゴシック"/>
        <family val="3"/>
        <charset val="128"/>
      </rPr>
      <t>202405</t>
    </r>
    <r>
      <rPr>
        <sz val="11"/>
        <color theme="1"/>
        <rFont val="ＭＳ ゴシック"/>
        <family val="3"/>
      </rPr>
      <t>_</t>
    </r>
    <r>
      <rPr>
        <sz val="11"/>
        <color rgb="FFFF0000"/>
        <rFont val="ＭＳ ゴシック"/>
        <family val="3"/>
        <charset val="128"/>
      </rPr>
      <t>2960100000</t>
    </r>
    <r>
      <rPr>
        <sz val="11"/>
        <color theme="1"/>
        <rFont val="ＭＳ ゴシック"/>
        <family val="3"/>
      </rPr>
      <t>.xlsx」</t>
    </r>
    <rPh sb="10" eb="13">
      <t>ナラシ</t>
    </rPh>
    <rPh sb="13" eb="15">
      <t>セイキュウ</t>
    </rPh>
    <rPh sb="15" eb="17">
      <t>カンケイ</t>
    </rPh>
    <rPh sb="22" eb="24">
      <t>ニッチュウ</t>
    </rPh>
    <rPh sb="24" eb="26">
      <t>イチジ</t>
    </rPh>
    <rPh sb="26" eb="28">
      <t>シエン</t>
    </rPh>
    <phoneticPr fontId="2"/>
  </si>
  <si>
    <t>　　　　　　※半角数字で入力してください。日中一時支援、提供年月、請求年月、指定番号それぞれの間にアンダーバー（_）が入ります。</t>
    <rPh sb="7" eb="9">
      <t>ハンカク</t>
    </rPh>
    <rPh sb="9" eb="11">
      <t>スウジ</t>
    </rPh>
    <rPh sb="12" eb="14">
      <t>ニュウリョク</t>
    </rPh>
    <rPh sb="21" eb="23">
      <t>ニッチュウ</t>
    </rPh>
    <rPh sb="23" eb="25">
      <t>イチジ</t>
    </rPh>
    <rPh sb="25" eb="27">
      <t>シエン</t>
    </rPh>
    <rPh sb="28" eb="30">
      <t>テイキョウ</t>
    </rPh>
    <rPh sb="30" eb="32">
      <t>ネンゲツ</t>
    </rPh>
    <rPh sb="33" eb="35">
      <t>セイキュウ</t>
    </rPh>
    <rPh sb="35" eb="37">
      <t>ネンゲツ</t>
    </rPh>
    <rPh sb="38" eb="40">
      <t>シテイ</t>
    </rPh>
    <rPh sb="40" eb="42">
      <t>バンゴウ</t>
    </rPh>
    <rPh sb="47" eb="48">
      <t>アイダ</t>
    </rPh>
    <rPh sb="59" eb="60">
      <t>ハイ</t>
    </rPh>
    <phoneticPr fontId="2"/>
  </si>
  <si>
    <t>＜電子申請システム（LoGoフォーム）＞
「奈良市地域生活支援事業（移動支援・日中一時支援）
請求関係ファイル提出フォーム」</t>
    <rPh sb="1" eb="3">
      <t>デンシ</t>
    </rPh>
    <rPh sb="3" eb="5">
      <t>シンセイ</t>
    </rPh>
    <rPh sb="22" eb="25">
      <t>ナラシ</t>
    </rPh>
    <phoneticPr fontId="2"/>
  </si>
  <si>
    <r>
      <t>提出締切は</t>
    </r>
    <r>
      <rPr>
        <b/>
        <u/>
        <sz val="11"/>
        <color rgb="FFFF0000"/>
        <rFont val="ＭＳ ゴシック"/>
        <family val="3"/>
        <charset val="128"/>
      </rPr>
      <t>提供月の翌月10日（必着）</t>
    </r>
    <r>
      <rPr>
        <sz val="11"/>
        <color theme="1"/>
        <rFont val="ＭＳ ゴシック"/>
        <family val="3"/>
      </rPr>
      <t>となります。</t>
    </r>
    <rPh sb="0" eb="2">
      <t>テイシュツ</t>
    </rPh>
    <rPh sb="2" eb="4">
      <t>シメキリ</t>
    </rPh>
    <rPh sb="5" eb="7">
      <t>テイキョウ</t>
    </rPh>
    <rPh sb="7" eb="8">
      <t>ツキ</t>
    </rPh>
    <rPh sb="9" eb="11">
      <t>ヨクゲツ</t>
    </rPh>
    <rPh sb="13" eb="14">
      <t>ニチ</t>
    </rPh>
    <rPh sb="15" eb="17">
      <t>ヒッチャク</t>
    </rPh>
    <phoneticPr fontId="2"/>
  </si>
  <si>
    <t>提出形式</t>
    <rPh sb="0" eb="2">
      <t>テイシュツ</t>
    </rPh>
    <rPh sb="2" eb="4">
      <t>ケイシキ</t>
    </rPh>
    <phoneticPr fontId="2"/>
  </si>
  <si>
    <r>
      <t xml:space="preserve">①奈良市日中一時支援事業利用実績記録表（第7号様式）
 </t>
    </r>
    <r>
      <rPr>
        <sz val="10"/>
        <color theme="1"/>
        <rFont val="ＭＳ ゴシック"/>
        <family val="3"/>
      </rPr>
      <t>※請求関係ファイル（Excel）をデータ提出
 ※原本は事業所保管</t>
    </r>
    <rPh sb="1" eb="4">
      <t>ナラシ</t>
    </rPh>
    <rPh sb="4" eb="6">
      <t>ニッチュウ</t>
    </rPh>
    <rPh sb="6" eb="8">
      <t>イチジ</t>
    </rPh>
    <rPh sb="8" eb="10">
      <t>シエン</t>
    </rPh>
    <rPh sb="10" eb="12">
      <t>ジギョウ</t>
    </rPh>
    <rPh sb="12" eb="14">
      <t>リヨウ</t>
    </rPh>
    <rPh sb="14" eb="16">
      <t>ジッセキ</t>
    </rPh>
    <rPh sb="16" eb="18">
      <t>キロク</t>
    </rPh>
    <rPh sb="18" eb="19">
      <t>ヒョウ</t>
    </rPh>
    <rPh sb="20" eb="21">
      <t>ダイ</t>
    </rPh>
    <rPh sb="22" eb="23">
      <t>ゴウ</t>
    </rPh>
    <rPh sb="23" eb="25">
      <t>ヨウシキ</t>
    </rPh>
    <rPh sb="48" eb="50">
      <t>テイシュツ</t>
    </rPh>
    <rPh sb="53" eb="55">
      <t>ゲンポン</t>
    </rPh>
    <rPh sb="56" eb="59">
      <t>ジギョウショ</t>
    </rPh>
    <rPh sb="59" eb="61">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</si>
</sst>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411]ggge&quot;年&quot;m&quot;月&quot;d&quot;日&quot;;@"/>
    <numFmt numFmtId="177" formatCode="&quot;¥&quot;#,##0_);[Red]\(&quot;¥&quot;#,##0\)"/>
    <numFmt numFmtId="178" formatCode="[$-411]ge\.m\.d;@"/>
    <numFmt numFmtId="179" formatCode="m/d"/>
  </numFmts>
  <fonts count="40"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明朝"/>
      <family val="1"/>
      <charset val="128"/>
    </font>
    <font>
      <b/>
      <sz val="11"/>
      <name val="ＭＳ 明朝"/>
      <family val="1"/>
      <charset val="128"/>
    </font>
    <font>
      <sz val="9"/>
      <name val="ＭＳ 明朝"/>
      <family val="1"/>
      <charset val="128"/>
    </font>
    <font>
      <sz val="8"/>
      <name val="ＭＳ 明朝"/>
      <family val="1"/>
      <charset val="128"/>
    </font>
    <font>
      <sz val="6"/>
      <name val="ＭＳ Ｐゴシック"/>
      <family val="3"/>
      <charset val="128"/>
    </font>
    <font>
      <sz val="11"/>
      <color theme="1"/>
      <name val="ＭＳ Ｐ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2"/>
      <color theme="1"/>
      <name val="ＭＳ Ｐ明朝"/>
      <family val="1"/>
      <charset val="128"/>
    </font>
    <font>
      <sz val="18"/>
      <color theme="1"/>
      <name val="ＭＳ Ｐ明朝"/>
      <family val="1"/>
      <charset val="128"/>
    </font>
    <font>
      <sz val="9"/>
      <color theme="1"/>
      <name val="ＭＳ Ｐゴシック"/>
      <family val="3"/>
      <charset val="128"/>
    </font>
    <font>
      <b/>
      <sz val="20"/>
      <color theme="1"/>
      <name val="ＭＳ Ｐゴシック"/>
      <family val="3"/>
      <charset val="128"/>
    </font>
    <font>
      <sz val="11"/>
      <name val="ＭＳ Ｐゴシック"/>
      <family val="3"/>
      <charset val="128"/>
    </font>
    <font>
      <b/>
      <sz val="11"/>
      <color rgb="FFFF0000"/>
      <name val="ＭＳ Ｐゴシック"/>
      <family val="3"/>
      <charset val="128"/>
    </font>
    <font>
      <sz val="10"/>
      <color theme="1"/>
      <name val="ＭＳ Ｐゴシック"/>
      <family val="3"/>
      <charset val="128"/>
    </font>
    <font>
      <sz val="10"/>
      <color theme="1"/>
      <name val="ＭＳ Ｐ明朝"/>
      <family val="1"/>
      <charset val="128"/>
    </font>
    <font>
      <sz val="10"/>
      <name val="ＭＳ 明朝"/>
      <family val="1"/>
      <charset val="128"/>
    </font>
    <font>
      <b/>
      <sz val="18"/>
      <color theme="1"/>
      <name val="ＭＳ Ｐゴシック"/>
      <family val="3"/>
      <charset val="128"/>
    </font>
    <font>
      <b/>
      <sz val="11"/>
      <color rgb="FFFF0000"/>
      <name val="BIZ UDPゴシック"/>
      <family val="3"/>
      <charset val="128"/>
    </font>
    <font>
      <b/>
      <sz val="16"/>
      <color rgb="FFFF0000"/>
      <name val="BIZ UDPゴシック"/>
      <family val="3"/>
      <charset val="128"/>
    </font>
    <font>
      <b/>
      <sz val="9"/>
      <color rgb="FFFF0000"/>
      <name val="ＭＳ Ｐゴシック"/>
      <family val="3"/>
      <charset val="128"/>
    </font>
    <font>
      <b/>
      <sz val="10"/>
      <color rgb="FFFF0000"/>
      <name val="ＭＳ Ｐゴシック"/>
      <family val="3"/>
      <charset val="128"/>
    </font>
    <font>
      <sz val="10"/>
      <color rgb="FFFF0000"/>
      <name val="ＭＳ Ｐゴシック"/>
      <family val="3"/>
      <charset val="128"/>
    </font>
    <font>
      <u/>
      <sz val="11"/>
      <color theme="10"/>
      <name val="游ゴシック"/>
      <family val="2"/>
      <scheme val="minor"/>
    </font>
    <font>
      <sz val="6"/>
      <name val="游ゴシック"/>
      <family val="3"/>
      <charset val="128"/>
      <scheme val="minor"/>
    </font>
    <font>
      <b/>
      <sz val="18"/>
      <color theme="1"/>
      <name val="ＭＳ ゴシック"/>
      <family val="3"/>
      <charset val="128"/>
    </font>
    <font>
      <sz val="11"/>
      <color theme="1"/>
      <name val="ＭＳ ゴシック"/>
      <family val="3"/>
    </font>
    <font>
      <sz val="10"/>
      <color theme="1"/>
      <name val="ＭＳ ゴシック"/>
      <family val="3"/>
    </font>
    <font>
      <b/>
      <u/>
      <sz val="14"/>
      <color theme="10"/>
      <name val="ＭＳ ゴシック"/>
      <family val="3"/>
    </font>
    <font>
      <b/>
      <sz val="11"/>
      <color theme="1"/>
      <name val="ＭＳ ゴシック"/>
      <family val="3"/>
      <charset val="128"/>
    </font>
    <font>
      <b/>
      <sz val="11"/>
      <color rgb="FFFF0000"/>
      <name val="ＭＳ ゴシック"/>
      <family val="3"/>
      <charset val="128"/>
    </font>
    <font>
      <sz val="11"/>
      <color rgb="FFFF0000"/>
      <name val="ＭＳ ゴシック"/>
      <family val="3"/>
      <charset val="128"/>
    </font>
    <font>
      <b/>
      <u/>
      <sz val="11"/>
      <color rgb="FFFF0000"/>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59999389629810485"/>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0" fontId="10" fillId="0" borderId="0">
      <alignment vertical="center"/>
    </xf>
    <xf numFmtId="0" fontId="9" fillId="0" borderId="0">
      <alignment vertical="center"/>
    </xf>
    <xf numFmtId="0" fontId="30" fillId="0" borderId="0" applyNumberFormat="0" applyFill="0" applyBorder="0" applyAlignment="0" applyProtection="0"/>
    <xf numFmtId="0" fontId="9" fillId="0" borderId="0">
      <alignment vertical="center"/>
    </xf>
    <xf numFmtId="38" fontId="9" fillId="0" borderId="0" applyFont="0" applyFill="0" applyBorder="0" applyAlignment="0" applyProtection="0">
      <alignment vertical="center"/>
    </xf>
  </cellStyleXfs>
  <cellXfs count="505">
    <xf numFmtId="0" fontId="0" fillId="0" borderId="0" xfId="0">
      <alignment vertical="center"/>
    </xf>
    <xf numFmtId="0" fontId="11" fillId="3" borderId="0" xfId="3" applyFont="1" applyFill="1">
      <alignment vertical="center"/>
    </xf>
    <xf numFmtId="0" fontId="11" fillId="3" borderId="0" xfId="3" applyFont="1" applyFill="1" applyAlignment="1">
      <alignment horizontal="right" vertical="center"/>
    </xf>
    <xf numFmtId="0" fontId="11" fillId="3" borderId="0" xfId="3" applyFont="1" applyFill="1" applyAlignment="1">
      <alignment vertical="center"/>
    </xf>
    <xf numFmtId="0" fontId="11" fillId="3" borderId="0" xfId="3" applyFont="1" applyFill="1" applyAlignment="1">
      <alignment vertical="top" wrapText="1"/>
    </xf>
    <xf numFmtId="0" fontId="11" fillId="3" borderId="0" xfId="3" applyFont="1" applyFill="1" applyAlignment="1">
      <alignment vertical="center" wrapText="1"/>
    </xf>
    <xf numFmtId="0" fontId="11" fillId="3" borderId="0" xfId="3" applyFont="1" applyFill="1" applyAlignment="1">
      <alignment vertical="center" shrinkToFit="1"/>
    </xf>
    <xf numFmtId="0" fontId="15" fillId="3" borderId="0" xfId="3" applyFont="1" applyFill="1" applyAlignment="1">
      <alignment vertical="center" shrinkToFit="1"/>
    </xf>
    <xf numFmtId="0" fontId="15" fillId="3" borderId="8" xfId="3" applyFont="1" applyFill="1" applyBorder="1" applyAlignment="1">
      <alignment vertical="center" shrinkToFit="1"/>
    </xf>
    <xf numFmtId="0" fontId="15" fillId="3" borderId="0" xfId="3" applyFont="1" applyFill="1" applyBorder="1" applyAlignment="1">
      <alignment vertical="center" shrinkToFit="1"/>
    </xf>
    <xf numFmtId="0" fontId="8" fillId="3" borderId="0" xfId="0" applyFont="1" applyFill="1" applyAlignment="1">
      <alignment horizontal="center" vertical="center" shrinkToFit="1"/>
    </xf>
    <xf numFmtId="49" fontId="18" fillId="3" borderId="0" xfId="0" applyNumberFormat="1" applyFont="1" applyFill="1" applyAlignment="1">
      <alignment horizontal="center" vertical="center" shrinkToFit="1"/>
    </xf>
    <xf numFmtId="178" fontId="8" fillId="3" borderId="0" xfId="0" applyNumberFormat="1" applyFont="1" applyFill="1" applyAlignment="1">
      <alignment horizontal="center" vertical="center" shrinkToFit="1"/>
    </xf>
    <xf numFmtId="49" fontId="8" fillId="3" borderId="0" xfId="0" applyNumberFormat="1" applyFont="1" applyFill="1" applyAlignment="1">
      <alignment horizontal="center" vertical="center" shrinkToFit="1"/>
    </xf>
    <xf numFmtId="0" fontId="17" fillId="6" borderId="35" xfId="0" applyFont="1" applyFill="1" applyBorder="1" applyAlignment="1">
      <alignment horizontal="center" vertical="center" wrapText="1"/>
    </xf>
    <xf numFmtId="0" fontId="8" fillId="6" borderId="33" xfId="0" applyFont="1" applyFill="1" applyBorder="1" applyAlignment="1">
      <alignment horizontal="center" vertical="center" shrinkToFit="1"/>
    </xf>
    <xf numFmtId="0" fontId="8" fillId="6" borderId="6" xfId="0" applyFont="1" applyFill="1" applyBorder="1" applyAlignment="1">
      <alignment horizontal="center" vertical="center" shrinkToFit="1"/>
    </xf>
    <xf numFmtId="0" fontId="17" fillId="6" borderId="7" xfId="0" applyFont="1" applyFill="1" applyBorder="1" applyAlignment="1">
      <alignment horizontal="center" vertical="center" wrapText="1" shrinkToFit="1"/>
    </xf>
    <xf numFmtId="0" fontId="8" fillId="6" borderId="5" xfId="0" applyFont="1" applyFill="1" applyBorder="1" applyAlignment="1">
      <alignment horizontal="center" vertical="center" shrinkToFit="1"/>
    </xf>
    <xf numFmtId="0" fontId="8" fillId="3" borderId="0" xfId="0" applyFont="1" applyFill="1" applyBorder="1" applyAlignment="1">
      <alignment vertical="center" shrinkToFit="1"/>
    </xf>
    <xf numFmtId="0" fontId="8" fillId="3" borderId="0" xfId="0" applyFont="1" applyFill="1" applyBorder="1" applyAlignment="1">
      <alignment horizontal="center" vertical="center" shrinkToFit="1"/>
    </xf>
    <xf numFmtId="49" fontId="8" fillId="3" borderId="33" xfId="0" applyNumberFormat="1" applyFont="1" applyFill="1" applyBorder="1" applyAlignment="1" applyProtection="1">
      <alignment horizontal="left" vertical="center" wrapText="1" shrinkToFit="1"/>
      <protection locked="0"/>
    </xf>
    <xf numFmtId="0" fontId="8" fillId="3" borderId="33" xfId="0" applyFont="1" applyFill="1" applyBorder="1" applyAlignment="1" applyProtection="1">
      <alignment horizontal="left" vertical="center" wrapText="1" shrinkToFit="1"/>
      <protection locked="0"/>
    </xf>
    <xf numFmtId="0" fontId="8" fillId="3" borderId="35" xfId="0" applyFont="1" applyFill="1" applyBorder="1" applyAlignment="1" applyProtection="1">
      <alignment horizontal="left" vertical="center" wrapText="1" shrinkToFit="1"/>
      <protection locked="0"/>
    </xf>
    <xf numFmtId="0" fontId="22" fillId="3" borderId="0" xfId="3" applyFont="1" applyFill="1" applyAlignment="1">
      <alignment horizontal="right" vertical="center"/>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0" fontId="8" fillId="0" borderId="0" xfId="0" applyNumberFormat="1" applyFont="1" applyBorder="1" applyAlignment="1">
      <alignment vertical="center" shrinkToFit="1"/>
    </xf>
    <xf numFmtId="38" fontId="8" fillId="0" borderId="0" xfId="2" applyFont="1" applyBorder="1" applyAlignment="1">
      <alignment vertical="center" shrinkToFit="1"/>
    </xf>
    <xf numFmtId="0" fontId="1" fillId="3" borderId="0" xfId="1" applyFill="1">
      <alignment vertical="center"/>
    </xf>
    <xf numFmtId="0" fontId="1" fillId="3" borderId="0" xfId="1" applyFont="1" applyFill="1">
      <alignment vertical="center"/>
    </xf>
    <xf numFmtId="0" fontId="1" fillId="3" borderId="0" xfId="1" applyFill="1" applyAlignment="1">
      <alignment horizontal="center" vertical="center"/>
    </xf>
    <xf numFmtId="0" fontId="26" fillId="3" borderId="0" xfId="1" applyFont="1" applyFill="1" applyAlignment="1">
      <alignment horizontal="right" vertical="center"/>
    </xf>
    <xf numFmtId="0" fontId="1" fillId="3" borderId="0" xfId="1" applyFill="1" applyBorder="1">
      <alignment vertical="center"/>
    </xf>
    <xf numFmtId="0" fontId="4" fillId="3" borderId="0" xfId="1" applyFont="1" applyFill="1" applyBorder="1">
      <alignment vertical="center"/>
    </xf>
    <xf numFmtId="0" fontId="5" fillId="3" borderId="3" xfId="1" applyFont="1" applyFill="1" applyBorder="1">
      <alignment vertical="center"/>
    </xf>
    <xf numFmtId="0" fontId="5" fillId="3" borderId="11" xfId="1" applyFont="1" applyFill="1" applyBorder="1">
      <alignment vertical="center"/>
    </xf>
    <xf numFmtId="0" fontId="5" fillId="3" borderId="2" xfId="1" applyFont="1" applyFill="1" applyBorder="1" applyAlignment="1">
      <alignment vertical="center"/>
    </xf>
    <xf numFmtId="0" fontId="5" fillId="3" borderId="11" xfId="1" applyFont="1" applyFill="1" applyBorder="1" applyAlignment="1">
      <alignment vertical="center"/>
    </xf>
    <xf numFmtId="0" fontId="5" fillId="3" borderId="2" xfId="1" applyFont="1" applyFill="1" applyBorder="1">
      <alignment vertical="center"/>
    </xf>
    <xf numFmtId="0" fontId="25" fillId="3" borderId="0" xfId="1" applyFont="1" applyFill="1" applyBorder="1" applyAlignment="1">
      <alignment horizontal="left" vertical="center"/>
    </xf>
    <xf numFmtId="0" fontId="1" fillId="3" borderId="0" xfId="1" applyFill="1" applyBorder="1" applyAlignment="1">
      <alignment horizontal="center" vertical="center"/>
    </xf>
    <xf numFmtId="0" fontId="5" fillId="3" borderId="30" xfId="1" applyFont="1" applyFill="1" applyBorder="1" applyAlignment="1">
      <alignment vertical="center" shrinkToFit="1"/>
    </xf>
    <xf numFmtId="0" fontId="5" fillId="3" borderId="32" xfId="1" applyFont="1" applyFill="1" applyBorder="1" applyAlignment="1">
      <alignment vertical="center" shrinkToFit="1"/>
    </xf>
    <xf numFmtId="0" fontId="15" fillId="3" borderId="0" xfId="3" applyFont="1" applyFill="1" applyAlignment="1">
      <alignment horizontal="center" vertical="center" shrinkToFit="1"/>
    </xf>
    <xf numFmtId="0" fontId="8" fillId="8" borderId="33" xfId="0" applyFont="1" applyFill="1" applyBorder="1" applyAlignment="1">
      <alignment horizontal="center" vertical="center" shrinkToFit="1"/>
    </xf>
    <xf numFmtId="0" fontId="8" fillId="6" borderId="36" xfId="0" applyFont="1" applyFill="1" applyBorder="1" applyAlignment="1">
      <alignment horizontal="center" vertical="center" wrapText="1" shrinkToFit="1"/>
    </xf>
    <xf numFmtId="0" fontId="11" fillId="3" borderId="0" xfId="3" applyFont="1" applyFill="1" applyAlignment="1">
      <alignment horizontal="center" vertical="center" shrinkToFit="1"/>
    </xf>
    <xf numFmtId="0" fontId="15" fillId="3" borderId="33" xfId="3" applyFont="1" applyFill="1" applyBorder="1" applyAlignment="1">
      <alignment horizontal="center" vertical="center" shrinkToFit="1"/>
    </xf>
    <xf numFmtId="0" fontId="8" fillId="3" borderId="0" xfId="0" applyFont="1" applyFill="1" applyAlignment="1">
      <alignment vertical="center" shrinkToFit="1"/>
    </xf>
    <xf numFmtId="178" fontId="8" fillId="3" borderId="33" xfId="0" applyNumberFormat="1" applyFont="1" applyFill="1" applyBorder="1" applyAlignment="1">
      <alignment vertical="center" shrinkToFit="1"/>
    </xf>
    <xf numFmtId="0" fontId="8" fillId="3" borderId="33" xfId="0" applyFont="1" applyFill="1" applyBorder="1" applyAlignment="1">
      <alignment horizontal="center" vertical="center" shrinkToFit="1"/>
    </xf>
    <xf numFmtId="0" fontId="8" fillId="8" borderId="4" xfId="0" applyNumberFormat="1" applyFont="1" applyFill="1" applyBorder="1" applyAlignment="1">
      <alignment horizontal="center" vertical="center" shrinkToFit="1"/>
    </xf>
    <xf numFmtId="0" fontId="1" fillId="3" borderId="0" xfId="1" applyFill="1" applyAlignment="1">
      <alignment vertical="center" shrinkToFit="1"/>
    </xf>
    <xf numFmtId="178" fontId="1" fillId="3" borderId="1" xfId="1" applyNumberFormat="1" applyFill="1" applyBorder="1" applyAlignment="1">
      <alignment vertical="center" shrinkToFit="1"/>
    </xf>
    <xf numFmtId="0" fontId="1" fillId="3" borderId="34" xfId="1" applyFill="1" applyBorder="1" applyAlignment="1">
      <alignment horizontal="center" vertical="center" shrinkToFit="1"/>
    </xf>
    <xf numFmtId="0" fontId="1" fillId="3" borderId="3" xfId="1" applyFill="1" applyBorder="1" applyAlignment="1">
      <alignment horizontal="center" vertical="center" shrinkToFit="1"/>
    </xf>
    <xf numFmtId="0" fontId="1" fillId="3" borderId="33" xfId="1" applyFont="1" applyFill="1" applyBorder="1" applyAlignment="1">
      <alignment horizontal="center" vertical="center" shrinkToFit="1"/>
    </xf>
    <xf numFmtId="0" fontId="1" fillId="3" borderId="0" xfId="1" applyFill="1" applyBorder="1" applyAlignment="1">
      <alignment vertical="center" shrinkToFit="1"/>
    </xf>
    <xf numFmtId="38" fontId="1" fillId="3" borderId="33" xfId="2" applyFont="1" applyFill="1" applyBorder="1" applyAlignment="1">
      <alignment horizontal="center" vertical="center" shrinkToFit="1"/>
    </xf>
    <xf numFmtId="0" fontId="0" fillId="3" borderId="0" xfId="0" applyFill="1">
      <alignment vertical="center"/>
    </xf>
    <xf numFmtId="0" fontId="8" fillId="5" borderId="33" xfId="0" applyFont="1" applyFill="1" applyBorder="1" applyAlignment="1">
      <alignment horizontal="center" vertical="center" shrinkToFit="1"/>
    </xf>
    <xf numFmtId="0" fontId="8" fillId="4" borderId="33" xfId="0" applyFont="1" applyFill="1" applyBorder="1" applyAlignment="1">
      <alignment horizontal="center" vertical="center" shrinkToFit="1"/>
    </xf>
    <xf numFmtId="38" fontId="8" fillId="5" borderId="33" xfId="2" applyFont="1" applyFill="1" applyBorder="1" applyAlignment="1">
      <alignment horizontal="center" vertical="center" shrinkToFit="1"/>
    </xf>
    <xf numFmtId="0" fontId="8" fillId="0" borderId="33" xfId="0" applyFont="1" applyFill="1" applyBorder="1" applyAlignment="1">
      <alignment vertical="center" shrinkToFit="1"/>
    </xf>
    <xf numFmtId="0" fontId="8" fillId="0" borderId="33" xfId="0" applyNumberFormat="1" applyFont="1" applyFill="1" applyBorder="1" applyAlignment="1">
      <alignment vertical="center" shrinkToFit="1"/>
    </xf>
    <xf numFmtId="38" fontId="8" fillId="0" borderId="33" xfId="2" applyFont="1" applyFill="1" applyBorder="1" applyAlignment="1">
      <alignment vertical="center" shrinkToFit="1"/>
    </xf>
    <xf numFmtId="0" fontId="8" fillId="0" borderId="33" xfId="0" applyFont="1" applyBorder="1" applyAlignment="1">
      <alignment vertical="center" shrinkToFit="1"/>
    </xf>
    <xf numFmtId="0" fontId="1" fillId="3" borderId="33" xfId="1" applyNumberFormat="1" applyFont="1" applyFill="1" applyBorder="1" applyAlignment="1">
      <alignment horizontal="center" vertical="center" shrinkToFit="1"/>
    </xf>
    <xf numFmtId="38" fontId="1" fillId="3" borderId="33" xfId="1" applyNumberFormat="1" applyFont="1" applyFill="1" applyBorder="1" applyAlignment="1">
      <alignment horizontal="center" vertical="center" shrinkToFit="1"/>
    </xf>
    <xf numFmtId="0" fontId="8" fillId="5" borderId="0"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1" fillId="3" borderId="33" xfId="1" applyFill="1" applyBorder="1" applyAlignment="1">
      <alignment horizontal="center" vertical="center" shrinkToFit="1"/>
    </xf>
    <xf numFmtId="178" fontId="1" fillId="3" borderId="33" xfId="1" applyNumberFormat="1" applyFill="1" applyBorder="1" applyAlignment="1">
      <alignment horizontal="center" vertical="center" shrinkToFit="1"/>
    </xf>
    <xf numFmtId="0" fontId="1" fillId="3" borderId="33" xfId="1" applyNumberFormat="1" applyFill="1" applyBorder="1" applyAlignment="1">
      <alignment horizontal="center" vertical="center" shrinkToFit="1"/>
    </xf>
    <xf numFmtId="0" fontId="8" fillId="3" borderId="0" xfId="0" applyFont="1" applyFill="1" applyProtection="1">
      <alignment vertical="center"/>
    </xf>
    <xf numFmtId="0" fontId="8" fillId="6" borderId="33" xfId="0" applyFont="1" applyFill="1" applyBorder="1" applyAlignment="1" applyProtection="1">
      <alignment horizontal="center" vertical="center" wrapText="1"/>
    </xf>
    <xf numFmtId="0" fontId="8" fillId="6" borderId="33" xfId="0" applyFont="1" applyFill="1" applyBorder="1" applyAlignment="1" applyProtection="1">
      <alignment horizontal="center" vertical="center"/>
    </xf>
    <xf numFmtId="0" fontId="8" fillId="6" borderId="35" xfId="0" applyFont="1" applyFill="1" applyBorder="1" applyAlignment="1" applyProtection="1">
      <alignment horizontal="center" vertical="center" wrapText="1"/>
    </xf>
    <xf numFmtId="0" fontId="1" fillId="3" borderId="0" xfId="1" applyFill="1" applyProtection="1">
      <alignment vertical="center"/>
    </xf>
    <xf numFmtId="0" fontId="1" fillId="3" borderId="0" xfId="1" applyFont="1" applyFill="1" applyProtection="1">
      <alignment vertical="center"/>
    </xf>
    <xf numFmtId="0" fontId="1" fillId="3" borderId="0" xfId="1" applyFill="1" applyAlignment="1" applyProtection="1">
      <alignment horizontal="center" vertical="center"/>
    </xf>
    <xf numFmtId="0" fontId="26" fillId="3" borderId="0" xfId="1" applyFont="1" applyFill="1" applyAlignment="1" applyProtection="1">
      <alignment horizontal="right" vertical="center"/>
    </xf>
    <xf numFmtId="0" fontId="1" fillId="3" borderId="0" xfId="1" applyFill="1" applyBorder="1" applyProtection="1">
      <alignment vertical="center"/>
    </xf>
    <xf numFmtId="0" fontId="4" fillId="3" borderId="0" xfId="1" applyFont="1" applyFill="1" applyBorder="1" applyProtection="1">
      <alignment vertical="center"/>
    </xf>
    <xf numFmtId="0" fontId="5" fillId="3" borderId="3" xfId="1" applyFont="1" applyFill="1" applyBorder="1" applyProtection="1">
      <alignment vertical="center"/>
    </xf>
    <xf numFmtId="0" fontId="5" fillId="3" borderId="11" xfId="1" applyFont="1" applyFill="1" applyBorder="1" applyProtection="1">
      <alignment vertical="center"/>
    </xf>
    <xf numFmtId="0" fontId="5" fillId="3" borderId="2" xfId="1" applyFont="1" applyFill="1" applyBorder="1" applyAlignment="1" applyProtection="1">
      <alignment vertical="center"/>
    </xf>
    <xf numFmtId="0" fontId="5" fillId="3" borderId="11" xfId="1" applyFont="1" applyFill="1" applyBorder="1" applyAlignment="1" applyProtection="1">
      <alignment vertical="center"/>
    </xf>
    <xf numFmtId="0" fontId="5" fillId="3" borderId="2" xfId="1" applyFont="1" applyFill="1" applyBorder="1" applyProtection="1">
      <alignment vertical="center"/>
    </xf>
    <xf numFmtId="0" fontId="25" fillId="3" borderId="0" xfId="1" applyFont="1" applyFill="1" applyBorder="1" applyAlignment="1" applyProtection="1">
      <alignment horizontal="left" vertical="center"/>
    </xf>
    <xf numFmtId="0" fontId="1" fillId="3" borderId="0" xfId="1" applyFill="1" applyBorder="1" applyAlignment="1" applyProtection="1">
      <alignment horizontal="center" vertical="center"/>
    </xf>
    <xf numFmtId="0" fontId="5" fillId="3" borderId="30" xfId="1" applyFont="1" applyFill="1" applyBorder="1" applyAlignment="1" applyProtection="1">
      <alignment vertical="center" shrinkToFit="1"/>
    </xf>
    <xf numFmtId="0" fontId="5" fillId="3" borderId="32" xfId="1" applyFont="1" applyFill="1" applyBorder="1" applyAlignment="1" applyProtection="1">
      <alignment vertical="center" shrinkToFit="1"/>
    </xf>
    <xf numFmtId="0" fontId="28" fillId="3" borderId="0" xfId="0" applyFont="1" applyFill="1">
      <alignment vertical="center"/>
    </xf>
    <xf numFmtId="0" fontId="21" fillId="3" borderId="0" xfId="0" applyFont="1" applyFill="1">
      <alignment vertical="center"/>
    </xf>
    <xf numFmtId="0" fontId="8" fillId="3" borderId="0" xfId="0" applyFont="1" applyFill="1">
      <alignment vertical="center"/>
    </xf>
    <xf numFmtId="0" fontId="8" fillId="3" borderId="33" xfId="0" applyNumberFormat="1" applyFont="1" applyFill="1" applyBorder="1" applyAlignment="1" applyProtection="1">
      <alignment horizontal="center" vertical="center" shrinkToFit="1"/>
      <protection locked="0"/>
    </xf>
    <xf numFmtId="0" fontId="8" fillId="8" borderId="33" xfId="0" applyNumberFormat="1" applyFont="1" applyFill="1" applyBorder="1" applyAlignment="1">
      <alignment horizontal="center" vertical="center" shrinkToFit="1"/>
    </xf>
    <xf numFmtId="0" fontId="27" fillId="3" borderId="0" xfId="0" applyFont="1" applyFill="1" applyAlignment="1">
      <alignment vertical="center" wrapText="1"/>
    </xf>
    <xf numFmtId="0" fontId="8" fillId="6" borderId="34" xfId="0" applyFont="1" applyFill="1" applyBorder="1" applyAlignment="1">
      <alignment horizontal="center" vertical="center" wrapText="1" shrinkToFit="1"/>
    </xf>
    <xf numFmtId="0" fontId="17" fillId="6" borderId="50" xfId="0" applyFont="1" applyFill="1" applyBorder="1" applyAlignment="1">
      <alignment horizontal="center" vertical="center" wrapText="1" shrinkToFit="1"/>
    </xf>
    <xf numFmtId="0" fontId="33" fillId="3" borderId="0" xfId="0" applyFont="1" applyFill="1">
      <alignment vertical="center"/>
    </xf>
    <xf numFmtId="0" fontId="33" fillId="6" borderId="33" xfId="0" applyFont="1" applyFill="1" applyBorder="1" applyAlignment="1">
      <alignment horizontal="center" vertical="center"/>
    </xf>
    <xf numFmtId="0" fontId="33" fillId="3" borderId="34" xfId="0" applyFont="1" applyFill="1" applyBorder="1" applyAlignment="1">
      <alignment vertical="center" wrapText="1"/>
    </xf>
    <xf numFmtId="0" fontId="35" fillId="3" borderId="35" xfId="5" applyFont="1" applyFill="1" applyBorder="1" applyAlignment="1" applyProtection="1">
      <alignment vertical="center"/>
    </xf>
    <xf numFmtId="0" fontId="33" fillId="3" borderId="33" xfId="0" applyFont="1" applyFill="1" applyBorder="1" applyAlignment="1">
      <alignment vertical="center" wrapText="1"/>
    </xf>
    <xf numFmtId="0" fontId="33" fillId="3" borderId="33" xfId="0" applyFont="1" applyFill="1" applyBorder="1">
      <alignment vertical="center"/>
    </xf>
    <xf numFmtId="0" fontId="20" fillId="3" borderId="0" xfId="0" applyFont="1" applyFill="1">
      <alignment vertical="center"/>
    </xf>
    <xf numFmtId="0" fontId="15" fillId="3" borderId="0" xfId="3" applyFont="1" applyFill="1" applyAlignment="1">
      <alignment horizontal="center" vertical="center" shrinkToFit="1"/>
    </xf>
    <xf numFmtId="0" fontId="15" fillId="3" borderId="0" xfId="3" applyFont="1" applyFill="1" applyAlignment="1">
      <alignment vertical="center" shrinkToFit="1"/>
    </xf>
    <xf numFmtId="0" fontId="8" fillId="3" borderId="5" xfId="0" applyFont="1" applyFill="1" applyBorder="1" applyAlignment="1" applyProtection="1">
      <alignment horizontal="center" vertical="center" shrinkToFit="1"/>
      <protection locked="0"/>
    </xf>
    <xf numFmtId="0" fontId="8" fillId="3" borderId="4" xfId="0" applyNumberFormat="1" applyFont="1" applyFill="1" applyBorder="1" applyAlignment="1" applyProtection="1">
      <alignment horizontal="center" vertical="center" shrinkToFit="1"/>
      <protection locked="0"/>
    </xf>
    <xf numFmtId="0" fontId="34" fillId="3" borderId="0" xfId="0" applyFont="1" applyFill="1">
      <alignment vertical="center"/>
    </xf>
    <xf numFmtId="0" fontId="8" fillId="3" borderId="4" xfId="0" applyNumberFormat="1" applyFont="1" applyFill="1" applyBorder="1" applyAlignment="1" applyProtection="1">
      <alignment horizontal="center" vertical="center" shrinkToFit="1"/>
      <protection locked="0"/>
    </xf>
    <xf numFmtId="0" fontId="1" fillId="3" borderId="33" xfId="1" applyFill="1" applyBorder="1" applyAlignment="1">
      <alignment horizontal="center" vertical="center" shrinkToFit="1"/>
    </xf>
    <xf numFmtId="178" fontId="1" fillId="3" borderId="33" xfId="1" applyNumberFormat="1" applyFill="1" applyBorder="1" applyAlignment="1">
      <alignment horizontal="center" vertical="center" shrinkToFit="1"/>
    </xf>
    <xf numFmtId="0" fontId="1" fillId="3" borderId="33" xfId="1" applyNumberFormat="1" applyFill="1" applyBorder="1" applyAlignment="1">
      <alignment horizontal="center" vertical="center" shrinkToFit="1"/>
    </xf>
    <xf numFmtId="0" fontId="33" fillId="3" borderId="33" xfId="0" applyFont="1" applyFill="1" applyBorder="1" applyAlignment="1">
      <alignment vertical="center" wrapText="1"/>
    </xf>
    <xf numFmtId="0" fontId="33" fillId="3" borderId="33" xfId="0" applyFont="1" applyFill="1" applyBorder="1" applyAlignment="1">
      <alignment vertical="center"/>
    </xf>
    <xf numFmtId="0" fontId="33" fillId="3" borderId="34" xfId="0" applyFont="1" applyFill="1" applyBorder="1" applyAlignment="1">
      <alignment vertical="center" wrapText="1"/>
    </xf>
    <xf numFmtId="0" fontId="33" fillId="3" borderId="35" xfId="0" applyFont="1" applyFill="1" applyBorder="1" applyAlignment="1">
      <alignment vertical="center" wrapText="1"/>
    </xf>
    <xf numFmtId="0" fontId="32" fillId="3" borderId="0" xfId="0" applyNumberFormat="1" applyFont="1" applyFill="1" applyAlignment="1">
      <alignment vertical="center"/>
    </xf>
    <xf numFmtId="0" fontId="24" fillId="3" borderId="0" xfId="0" applyNumberFormat="1" applyFont="1" applyFill="1" applyAlignment="1" applyProtection="1">
      <alignment horizontal="left" vertical="center"/>
    </xf>
    <xf numFmtId="49" fontId="8" fillId="3" borderId="4" xfId="0" applyNumberFormat="1" applyFont="1" applyFill="1" applyBorder="1" applyAlignment="1" applyProtection="1">
      <alignment horizontal="center" vertical="center" shrinkToFit="1"/>
      <protection locked="0"/>
    </xf>
    <xf numFmtId="49" fontId="8" fillId="3" borderId="5" xfId="0" applyNumberFormat="1" applyFont="1" applyFill="1" applyBorder="1" applyAlignment="1" applyProtection="1">
      <alignment horizontal="center" vertical="center" shrinkToFit="1"/>
      <protection locked="0"/>
    </xf>
    <xf numFmtId="49" fontId="8" fillId="3" borderId="6" xfId="0" applyNumberFormat="1"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178" fontId="8" fillId="3" borderId="4" xfId="0" applyNumberFormat="1" applyFont="1" applyFill="1" applyBorder="1" applyAlignment="1" applyProtection="1">
      <alignment horizontal="center" vertical="center" shrinkToFit="1"/>
      <protection locked="0"/>
    </xf>
    <xf numFmtId="178" fontId="8" fillId="3" borderId="6" xfId="0" applyNumberFormat="1" applyFont="1" applyFill="1" applyBorder="1" applyAlignment="1" applyProtection="1">
      <alignment horizontal="center" vertical="center" shrinkToFit="1"/>
      <protection locked="0"/>
    </xf>
    <xf numFmtId="0" fontId="8" fillId="3" borderId="4" xfId="0" applyNumberFormat="1" applyFont="1" applyFill="1" applyBorder="1" applyAlignment="1" applyProtection="1">
      <alignment horizontal="center" vertical="center" shrinkToFit="1"/>
      <protection locked="0"/>
    </xf>
    <xf numFmtId="0" fontId="8" fillId="3" borderId="6" xfId="0" applyNumberFormat="1" applyFont="1" applyFill="1" applyBorder="1" applyAlignment="1" applyProtection="1">
      <alignment horizontal="center" vertical="center" shrinkToFit="1"/>
      <protection locked="0"/>
    </xf>
    <xf numFmtId="49" fontId="8" fillId="3" borderId="4" xfId="2" applyNumberFormat="1" applyFont="1" applyFill="1" applyBorder="1" applyAlignment="1" applyProtection="1">
      <alignment horizontal="center" vertical="center" shrinkToFit="1"/>
      <protection locked="0"/>
    </xf>
    <xf numFmtId="49" fontId="8" fillId="3" borderId="6" xfId="2" applyNumberFormat="1" applyFont="1" applyFill="1" applyBorder="1" applyAlignment="1" applyProtection="1">
      <alignment horizontal="center" vertical="center" shrinkToFit="1"/>
      <protection locked="0"/>
    </xf>
    <xf numFmtId="0" fontId="8" fillId="8" borderId="33" xfId="0" applyFont="1" applyFill="1" applyBorder="1" applyAlignment="1">
      <alignment horizontal="center" vertical="center" shrinkToFit="1"/>
    </xf>
    <xf numFmtId="0" fontId="8" fillId="3" borderId="33" xfId="0" applyNumberFormat="1" applyFont="1" applyFill="1" applyBorder="1" applyAlignment="1" applyProtection="1">
      <alignment horizontal="center" vertical="center" shrinkToFit="1"/>
      <protection locked="0"/>
    </xf>
    <xf numFmtId="0" fontId="17" fillId="6" borderId="35" xfId="0" applyFont="1" applyFill="1" applyBorder="1" applyAlignment="1">
      <alignment horizontal="center" vertical="center" wrapText="1" shrinkToFit="1"/>
    </xf>
    <xf numFmtId="49" fontId="8" fillId="8" borderId="4" xfId="0" applyNumberFormat="1" applyFont="1" applyFill="1" applyBorder="1" applyAlignment="1">
      <alignment horizontal="center" vertical="center" shrinkToFit="1"/>
    </xf>
    <xf numFmtId="49" fontId="8" fillId="8" borderId="5" xfId="0" applyNumberFormat="1" applyFont="1" applyFill="1" applyBorder="1" applyAlignment="1">
      <alignment horizontal="center" vertical="center" shrinkToFit="1"/>
    </xf>
    <xf numFmtId="49" fontId="8" fillId="8" borderId="6" xfId="0" applyNumberFormat="1" applyFont="1" applyFill="1" applyBorder="1" applyAlignment="1">
      <alignment horizontal="center" vertical="center" shrinkToFit="1"/>
    </xf>
    <xf numFmtId="0" fontId="8" fillId="8" borderId="4" xfId="0" applyFont="1" applyFill="1" applyBorder="1" applyAlignment="1">
      <alignment horizontal="center" vertical="center" shrinkToFit="1"/>
    </xf>
    <xf numFmtId="0" fontId="8" fillId="8" borderId="5"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178" fontId="8" fillId="8" borderId="4" xfId="0" applyNumberFormat="1" applyFont="1" applyFill="1" applyBorder="1" applyAlignment="1">
      <alignment horizontal="center" vertical="center" shrinkToFit="1"/>
    </xf>
    <xf numFmtId="178" fontId="8" fillId="8" borderId="6" xfId="0" applyNumberFormat="1" applyFont="1" applyFill="1" applyBorder="1" applyAlignment="1">
      <alignment horizontal="center" vertical="center" shrinkToFit="1"/>
    </xf>
    <xf numFmtId="0" fontId="17" fillId="7" borderId="40" xfId="0" applyFont="1" applyFill="1" applyBorder="1" applyAlignment="1">
      <alignment horizontal="center" vertical="center" wrapText="1" shrinkToFit="1"/>
    </xf>
    <xf numFmtId="0" fontId="17" fillId="7" borderId="41" xfId="0" applyFont="1" applyFill="1" applyBorder="1" applyAlignment="1">
      <alignment horizontal="center" vertical="center" wrapText="1" shrinkToFit="1"/>
    </xf>
    <xf numFmtId="0" fontId="8" fillId="7" borderId="37" xfId="0" applyFont="1" applyFill="1" applyBorder="1" applyAlignment="1">
      <alignment horizontal="center" vertical="center" wrapText="1" shrinkToFit="1"/>
    </xf>
    <xf numFmtId="0" fontId="8" fillId="7" borderId="39" xfId="0" applyFont="1" applyFill="1" applyBorder="1" applyAlignment="1">
      <alignment horizontal="center" vertical="center" wrapText="1" shrinkToFit="1"/>
    </xf>
    <xf numFmtId="0" fontId="8" fillId="7" borderId="38" xfId="0" applyFont="1" applyFill="1" applyBorder="1" applyAlignment="1">
      <alignment horizontal="center" vertical="center" wrapText="1" shrinkToFit="1"/>
    </xf>
    <xf numFmtId="49" fontId="8" fillId="7" borderId="37" xfId="0" applyNumberFormat="1" applyFont="1" applyFill="1" applyBorder="1" applyAlignment="1">
      <alignment horizontal="center" vertical="center" wrapText="1" shrinkToFit="1"/>
    </xf>
    <xf numFmtId="49" fontId="8" fillId="7" borderId="39" xfId="0" applyNumberFormat="1" applyFont="1" applyFill="1" applyBorder="1" applyAlignment="1">
      <alignment horizontal="center" vertical="center" wrapText="1" shrinkToFit="1"/>
    </xf>
    <xf numFmtId="49" fontId="8" fillId="7" borderId="38" xfId="0" applyNumberFormat="1" applyFont="1" applyFill="1" applyBorder="1" applyAlignment="1">
      <alignment horizontal="center" vertical="center" wrapText="1" shrinkToFit="1"/>
    </xf>
    <xf numFmtId="178" fontId="17" fillId="6" borderId="40" xfId="0" applyNumberFormat="1" applyFont="1" applyFill="1" applyBorder="1" applyAlignment="1">
      <alignment horizontal="center" vertical="center" wrapText="1" shrinkToFit="1"/>
    </xf>
    <xf numFmtId="178" fontId="17" fillId="6" borderId="41" xfId="0" applyNumberFormat="1" applyFont="1" applyFill="1" applyBorder="1" applyAlignment="1">
      <alignment horizontal="center" vertical="center" wrapText="1" shrinkToFit="1"/>
    </xf>
    <xf numFmtId="0" fontId="17" fillId="7" borderId="40" xfId="0" applyFont="1" applyFill="1" applyBorder="1" applyAlignment="1">
      <alignment horizontal="center" vertical="center" wrapText="1"/>
    </xf>
    <xf numFmtId="0" fontId="17" fillId="7" borderId="42" xfId="0" applyFont="1" applyFill="1" applyBorder="1" applyAlignment="1">
      <alignment horizontal="center" vertical="center" wrapText="1"/>
    </xf>
    <xf numFmtId="0" fontId="17" fillId="7" borderId="41" xfId="0" applyFont="1" applyFill="1" applyBorder="1" applyAlignment="1">
      <alignment horizontal="center" vertical="center" wrapText="1"/>
    </xf>
    <xf numFmtId="49" fontId="17" fillId="7" borderId="40" xfId="0" applyNumberFormat="1" applyFont="1" applyFill="1" applyBorder="1" applyAlignment="1">
      <alignment horizontal="center" vertical="center" wrapText="1" shrinkToFit="1"/>
    </xf>
    <xf numFmtId="49" fontId="17" fillId="7" borderId="42" xfId="0" applyNumberFormat="1" applyFont="1" applyFill="1" applyBorder="1" applyAlignment="1">
      <alignment horizontal="center" vertical="center" wrapText="1" shrinkToFit="1"/>
    </xf>
    <xf numFmtId="49" fontId="17" fillId="7" borderId="41" xfId="0" applyNumberFormat="1" applyFont="1" applyFill="1" applyBorder="1" applyAlignment="1">
      <alignment horizontal="center" vertical="center" wrapText="1" shrinkToFit="1"/>
    </xf>
    <xf numFmtId="0" fontId="27" fillId="3" borderId="0" xfId="0" applyFont="1" applyFill="1" applyAlignment="1">
      <alignment vertical="center" wrapText="1"/>
    </xf>
    <xf numFmtId="0" fontId="24" fillId="3" borderId="0" xfId="0" applyNumberFormat="1" applyFont="1" applyFill="1" applyAlignment="1">
      <alignment vertical="center" shrinkToFit="1"/>
    </xf>
    <xf numFmtId="178" fontId="8" fillId="6" borderId="4" xfId="0" applyNumberFormat="1" applyFont="1" applyFill="1" applyBorder="1" applyAlignment="1">
      <alignment horizontal="center" vertical="center" shrinkToFit="1"/>
    </xf>
    <xf numFmtId="178" fontId="8" fillId="6" borderId="5" xfId="0" applyNumberFormat="1" applyFont="1" applyFill="1" applyBorder="1" applyAlignment="1">
      <alignment horizontal="center" vertical="center" shrinkToFit="1"/>
    </xf>
    <xf numFmtId="0" fontId="19" fillId="3" borderId="5" xfId="0" applyFont="1" applyFill="1" applyBorder="1" applyAlignment="1" applyProtection="1">
      <alignment horizontal="center" vertical="center" shrinkToFit="1"/>
      <protection locked="0"/>
    </xf>
    <xf numFmtId="0" fontId="8" fillId="6" borderId="36" xfId="0" applyFont="1" applyFill="1" applyBorder="1" applyAlignment="1">
      <alignment horizontal="center" vertical="center" wrapText="1" shrinkToFit="1"/>
    </xf>
    <xf numFmtId="49" fontId="8" fillId="6" borderId="4" xfId="0" applyNumberFormat="1" applyFont="1" applyFill="1" applyBorder="1" applyAlignment="1">
      <alignment horizontal="center" vertical="center" shrinkToFit="1"/>
    </xf>
    <xf numFmtId="49" fontId="8" fillId="6" borderId="5" xfId="0" applyNumberFormat="1" applyFont="1" applyFill="1" applyBorder="1" applyAlignment="1">
      <alignment horizontal="center" vertical="center" shrinkToFit="1"/>
    </xf>
    <xf numFmtId="0" fontId="8" fillId="6" borderId="34" xfId="0" applyFont="1" applyFill="1" applyBorder="1" applyAlignment="1">
      <alignment horizontal="center" vertical="center" wrapText="1" shrinkToFit="1"/>
    </xf>
    <xf numFmtId="0" fontId="8" fillId="6" borderId="35" xfId="0" applyFont="1" applyFill="1" applyBorder="1" applyAlignment="1">
      <alignment horizontal="center" vertical="center" wrapText="1" shrinkToFit="1"/>
    </xf>
    <xf numFmtId="0" fontId="8" fillId="8" borderId="33" xfId="0" applyNumberFormat="1" applyFont="1" applyFill="1" applyBorder="1" applyAlignment="1">
      <alignment horizontal="center" vertical="center" shrinkToFit="1"/>
    </xf>
    <xf numFmtId="0" fontId="8" fillId="8" borderId="4" xfId="0" applyNumberFormat="1" applyFont="1" applyFill="1" applyBorder="1" applyAlignment="1">
      <alignment horizontal="center" vertical="center" shrinkToFit="1"/>
    </xf>
    <xf numFmtId="0" fontId="8" fillId="8" borderId="6" xfId="0" applyNumberFormat="1" applyFont="1" applyFill="1" applyBorder="1" applyAlignment="1">
      <alignment horizontal="center" vertical="center" shrinkToFit="1"/>
    </xf>
    <xf numFmtId="49" fontId="8" fillId="8" borderId="4" xfId="2" applyNumberFormat="1" applyFont="1" applyFill="1" applyBorder="1" applyAlignment="1">
      <alignment horizontal="center" vertical="center" shrinkToFit="1"/>
    </xf>
    <xf numFmtId="49" fontId="8" fillId="8" borderId="6" xfId="2" applyNumberFormat="1" applyFont="1" applyFill="1" applyBorder="1" applyAlignment="1">
      <alignment horizontal="center" vertical="center" shrinkToFit="1"/>
    </xf>
    <xf numFmtId="178" fontId="8" fillId="6" borderId="37" xfId="0" applyNumberFormat="1" applyFont="1" applyFill="1" applyBorder="1" applyAlignment="1">
      <alignment horizontal="center" vertical="center" wrapText="1" shrinkToFit="1"/>
    </xf>
    <xf numFmtId="178" fontId="8" fillId="6" borderId="38" xfId="0" applyNumberFormat="1" applyFont="1" applyFill="1" applyBorder="1" applyAlignment="1">
      <alignment horizontal="center" vertical="center" wrapText="1" shrinkToFit="1"/>
    </xf>
    <xf numFmtId="176" fontId="11" fillId="3" borderId="0" xfId="3" applyNumberFormat="1" applyFont="1" applyFill="1" applyAlignment="1" applyProtection="1">
      <alignment horizontal="center" vertical="center"/>
    </xf>
    <xf numFmtId="0" fontId="12" fillId="3" borderId="0" xfId="3" applyFont="1" applyFill="1" applyAlignment="1">
      <alignment horizontal="center" vertical="center"/>
    </xf>
    <xf numFmtId="0" fontId="13" fillId="3" borderId="1" xfId="3" applyFont="1" applyFill="1" applyBorder="1" applyAlignment="1">
      <alignment horizontal="center" vertical="center"/>
    </xf>
    <xf numFmtId="0" fontId="13" fillId="3" borderId="2" xfId="3" applyFont="1" applyFill="1" applyBorder="1" applyAlignment="1">
      <alignment horizontal="center" vertical="center"/>
    </xf>
    <xf numFmtId="0" fontId="13" fillId="3" borderId="3" xfId="3" applyFont="1" applyFill="1" applyBorder="1" applyAlignment="1">
      <alignment horizontal="center" vertical="center"/>
    </xf>
    <xf numFmtId="0" fontId="13" fillId="3" borderId="10" xfId="3" applyFont="1" applyFill="1" applyBorder="1" applyAlignment="1">
      <alignment horizontal="center" vertical="center"/>
    </xf>
    <xf numFmtId="0" fontId="13" fillId="3" borderId="0" xfId="3" applyFont="1" applyFill="1" applyBorder="1" applyAlignment="1">
      <alignment horizontal="center" vertical="center"/>
    </xf>
    <xf numFmtId="0" fontId="13" fillId="3" borderId="11" xfId="3" applyFont="1" applyFill="1" applyBorder="1" applyAlignment="1">
      <alignment horizontal="center" vertical="center"/>
    </xf>
    <xf numFmtId="0" fontId="13" fillId="3" borderId="7" xfId="3" applyFont="1" applyFill="1" applyBorder="1" applyAlignment="1">
      <alignment horizontal="center" vertical="center"/>
    </xf>
    <xf numFmtId="0" fontId="13" fillId="3" borderId="8" xfId="3" applyFont="1" applyFill="1" applyBorder="1" applyAlignment="1">
      <alignment horizontal="center" vertical="center"/>
    </xf>
    <xf numFmtId="0" fontId="13" fillId="3" borderId="9" xfId="3" applyFont="1" applyFill="1" applyBorder="1" applyAlignment="1">
      <alignment horizontal="center" vertical="center"/>
    </xf>
    <xf numFmtId="177" fontId="14" fillId="3" borderId="1" xfId="3" applyNumberFormat="1" applyFont="1" applyFill="1" applyBorder="1" applyAlignment="1">
      <alignment horizontal="center" vertical="center"/>
    </xf>
    <xf numFmtId="177" fontId="14" fillId="3" borderId="2" xfId="3" applyNumberFormat="1" applyFont="1" applyFill="1" applyBorder="1" applyAlignment="1">
      <alignment horizontal="center" vertical="center"/>
    </xf>
    <xf numFmtId="177" fontId="14" fillId="3" borderId="3" xfId="3" applyNumberFormat="1" applyFont="1" applyFill="1" applyBorder="1" applyAlignment="1">
      <alignment horizontal="center" vertical="center"/>
    </xf>
    <xf numFmtId="177" fontId="14" fillId="3" borderId="10" xfId="3" applyNumberFormat="1" applyFont="1" applyFill="1" applyBorder="1" applyAlignment="1">
      <alignment horizontal="center" vertical="center"/>
    </xf>
    <xf numFmtId="177" fontId="14" fillId="3" borderId="0" xfId="3" applyNumberFormat="1" applyFont="1" applyFill="1" applyBorder="1" applyAlignment="1">
      <alignment horizontal="center" vertical="center"/>
    </xf>
    <xf numFmtId="177" fontId="14" fillId="3" borderId="11" xfId="3" applyNumberFormat="1" applyFont="1" applyFill="1" applyBorder="1" applyAlignment="1">
      <alignment horizontal="center" vertical="center"/>
    </xf>
    <xf numFmtId="177" fontId="14" fillId="3" borderId="7" xfId="3" applyNumberFormat="1" applyFont="1" applyFill="1" applyBorder="1" applyAlignment="1">
      <alignment horizontal="center" vertical="center"/>
    </xf>
    <xf numFmtId="177" fontId="14" fillId="3" borderId="8" xfId="3" applyNumberFormat="1" applyFont="1" applyFill="1" applyBorder="1" applyAlignment="1">
      <alignment horizontal="center" vertical="center"/>
    </xf>
    <xf numFmtId="177" fontId="14" fillId="3" borderId="9" xfId="3" applyNumberFormat="1" applyFont="1" applyFill="1" applyBorder="1" applyAlignment="1">
      <alignment horizontal="center" vertical="center"/>
    </xf>
    <xf numFmtId="0" fontId="11" fillId="3" borderId="0" xfId="3" applyFont="1" applyFill="1" applyAlignment="1">
      <alignment horizontal="center" vertical="center"/>
    </xf>
    <xf numFmtId="0" fontId="11" fillId="3" borderId="0" xfId="3" applyFont="1" applyFill="1" applyAlignment="1">
      <alignment horizontal="distributed" vertical="center"/>
    </xf>
    <xf numFmtId="0" fontId="11" fillId="3" borderId="0" xfId="3" applyNumberFormat="1" applyFont="1" applyFill="1" applyAlignment="1">
      <alignment horizontal="left" vertical="center" wrapText="1"/>
    </xf>
    <xf numFmtId="0" fontId="15" fillId="3" borderId="0" xfId="3" applyFont="1" applyFill="1" applyAlignment="1">
      <alignment horizontal="left" vertical="center"/>
    </xf>
    <xf numFmtId="0" fontId="11" fillId="3" borderId="0" xfId="3" applyFont="1" applyFill="1" applyAlignment="1">
      <alignment horizontal="left" vertical="top" wrapText="1"/>
    </xf>
    <xf numFmtId="0" fontId="15" fillId="3" borderId="0" xfId="3" applyFont="1" applyFill="1" applyAlignment="1">
      <alignment horizontal="left" vertical="center" wrapText="1"/>
    </xf>
    <xf numFmtId="0" fontId="11" fillId="3" borderId="0" xfId="3" applyFont="1" applyFill="1" applyAlignment="1">
      <alignment horizontal="left" wrapText="1"/>
    </xf>
    <xf numFmtId="0" fontId="15" fillId="3" borderId="0" xfId="3" applyFont="1" applyFill="1" applyAlignment="1">
      <alignment horizontal="center" vertical="center" wrapText="1"/>
    </xf>
    <xf numFmtId="0" fontId="15" fillId="3" borderId="33" xfId="3" applyFont="1" applyFill="1" applyBorder="1" applyAlignment="1">
      <alignment horizontal="left" vertical="center" shrinkToFit="1"/>
    </xf>
    <xf numFmtId="38" fontId="15" fillId="3" borderId="4" xfId="2" applyFont="1" applyFill="1" applyBorder="1" applyAlignment="1">
      <alignment vertical="center" shrinkToFit="1"/>
    </xf>
    <xf numFmtId="38" fontId="15" fillId="3" borderId="5" xfId="2" applyFont="1" applyFill="1" applyBorder="1" applyAlignment="1">
      <alignment vertical="center" shrinkToFit="1"/>
    </xf>
    <xf numFmtId="0" fontId="15" fillId="3" borderId="4" xfId="3" applyFont="1" applyFill="1" applyBorder="1" applyAlignment="1">
      <alignment horizontal="center" vertical="center" shrinkToFit="1"/>
    </xf>
    <xf numFmtId="0" fontId="15" fillId="3" borderId="5" xfId="3" applyFont="1" applyFill="1" applyBorder="1" applyAlignment="1">
      <alignment horizontal="center" vertical="center" shrinkToFit="1"/>
    </xf>
    <xf numFmtId="0" fontId="15" fillId="3" borderId="6" xfId="3" applyFont="1" applyFill="1" applyBorder="1" applyAlignment="1">
      <alignment horizontal="center" vertical="center" shrinkToFit="1"/>
    </xf>
    <xf numFmtId="0" fontId="16" fillId="3" borderId="0" xfId="3" applyFont="1" applyFill="1" applyAlignment="1">
      <alignment horizontal="center" vertical="center" shrinkToFit="1"/>
    </xf>
    <xf numFmtId="0" fontId="15" fillId="3" borderId="0" xfId="3" applyFont="1" applyFill="1" applyBorder="1" applyAlignment="1">
      <alignment horizontal="distributed" vertical="center" shrinkToFit="1"/>
    </xf>
    <xf numFmtId="0" fontId="15" fillId="3" borderId="8" xfId="3" applyFont="1" applyFill="1" applyBorder="1" applyAlignment="1">
      <alignment horizontal="distributed" vertical="center" shrinkToFit="1"/>
    </xf>
    <xf numFmtId="0" fontId="15" fillId="3" borderId="8" xfId="3" applyNumberFormat="1" applyFont="1" applyFill="1" applyBorder="1" applyAlignment="1">
      <alignment horizontal="left" vertical="center" shrinkToFit="1"/>
    </xf>
    <xf numFmtId="0" fontId="15" fillId="3" borderId="0" xfId="3" applyNumberFormat="1" applyFont="1" applyFill="1" applyBorder="1" applyAlignment="1">
      <alignment horizontal="left" vertical="center" shrinkToFit="1"/>
    </xf>
    <xf numFmtId="42" fontId="15" fillId="3" borderId="5" xfId="3" applyNumberFormat="1" applyFont="1" applyFill="1" applyBorder="1" applyAlignment="1">
      <alignment horizontal="center" vertical="center"/>
    </xf>
    <xf numFmtId="42" fontId="15" fillId="3" borderId="6" xfId="3" applyNumberFormat="1" applyFont="1" applyFill="1" applyBorder="1" applyAlignment="1">
      <alignment horizontal="center" vertical="center"/>
    </xf>
    <xf numFmtId="0" fontId="15" fillId="3" borderId="0" xfId="3" applyFont="1" applyFill="1" applyAlignment="1">
      <alignment horizontal="right" vertical="center" shrinkToFit="1"/>
    </xf>
    <xf numFmtId="0" fontId="15" fillId="3" borderId="0" xfId="3" applyFont="1" applyFill="1" applyAlignment="1">
      <alignment horizontal="left" vertical="center" shrinkToFit="1"/>
    </xf>
    <xf numFmtId="179" fontId="15" fillId="2" borderId="33" xfId="3" applyNumberFormat="1" applyFont="1" applyFill="1" applyBorder="1" applyAlignment="1" applyProtection="1">
      <alignment horizontal="center" vertical="center" shrinkToFit="1"/>
      <protection locked="0"/>
    </xf>
    <xf numFmtId="0" fontId="15" fillId="3" borderId="0" xfId="3" applyFont="1" applyFill="1" applyAlignment="1">
      <alignment vertical="center" shrinkToFit="1"/>
    </xf>
    <xf numFmtId="0" fontId="15" fillId="3" borderId="8" xfId="3" applyFont="1" applyFill="1" applyBorder="1" applyAlignment="1">
      <alignment horizontal="center" vertical="center" shrinkToFit="1"/>
    </xf>
    <xf numFmtId="0" fontId="15" fillId="3" borderId="0" xfId="3" applyFont="1" applyFill="1" applyBorder="1" applyAlignment="1">
      <alignment horizontal="center" vertical="center" shrinkToFit="1"/>
    </xf>
    <xf numFmtId="0" fontId="5" fillId="3" borderId="16" xfId="1" applyFont="1" applyFill="1" applyBorder="1" applyAlignment="1" applyProtection="1">
      <alignment horizontal="center" vertical="center" shrinkToFit="1"/>
    </xf>
    <xf numFmtId="0" fontId="5" fillId="3" borderId="17" xfId="1" applyFont="1" applyFill="1" applyBorder="1" applyAlignment="1" applyProtection="1">
      <alignment horizontal="center" vertical="center" shrinkToFit="1"/>
    </xf>
    <xf numFmtId="0" fontId="5" fillId="3" borderId="18" xfId="1" applyFont="1" applyFill="1" applyBorder="1" applyAlignment="1" applyProtection="1">
      <alignment horizontal="center" vertical="center" shrinkToFit="1"/>
    </xf>
    <xf numFmtId="0" fontId="5" fillId="3" borderId="28" xfId="1" applyFont="1" applyFill="1" applyBorder="1" applyAlignment="1" applyProtection="1">
      <alignment horizontal="center" vertical="center" shrinkToFit="1"/>
    </xf>
    <xf numFmtId="0" fontId="23" fillId="3" borderId="47" xfId="1" applyFont="1" applyFill="1" applyBorder="1" applyAlignment="1" applyProtection="1">
      <alignment horizontal="center" vertical="center" shrinkToFit="1"/>
    </xf>
    <xf numFmtId="0" fontId="23" fillId="3" borderId="29" xfId="1" applyFont="1" applyFill="1" applyBorder="1" applyAlignment="1" applyProtection="1">
      <alignment horizontal="center" vertical="center" shrinkToFit="1"/>
    </xf>
    <xf numFmtId="0" fontId="5" fillId="3" borderId="29" xfId="1" applyFont="1" applyFill="1" applyBorder="1" applyAlignment="1" applyProtection="1">
      <alignment horizontal="center" vertical="center" shrinkToFit="1"/>
    </xf>
    <xf numFmtId="0" fontId="5" fillId="3" borderId="30" xfId="1" applyFont="1" applyFill="1" applyBorder="1" applyAlignment="1" applyProtection="1">
      <alignment horizontal="center" vertical="center" shrinkToFit="1"/>
    </xf>
    <xf numFmtId="38" fontId="23" fillId="3" borderId="31" xfId="2" applyFont="1" applyFill="1" applyBorder="1" applyAlignment="1" applyProtection="1">
      <alignment horizontal="center" vertical="center" shrinkToFit="1"/>
    </xf>
    <xf numFmtId="38" fontId="23" fillId="3" borderId="29" xfId="2" applyFont="1" applyFill="1" applyBorder="1" applyAlignment="1" applyProtection="1">
      <alignment horizontal="center" vertical="center" shrinkToFit="1"/>
    </xf>
    <xf numFmtId="38" fontId="23" fillId="3" borderId="16" xfId="2" applyFont="1" applyFill="1" applyBorder="1" applyAlignment="1" applyProtection="1">
      <alignment horizontal="center" vertical="center" shrinkToFit="1"/>
    </xf>
    <xf numFmtId="38" fontId="23" fillId="3" borderId="17" xfId="2" applyFont="1" applyFill="1" applyBorder="1" applyAlignment="1" applyProtection="1">
      <alignment horizontal="center" vertical="center" shrinkToFit="1"/>
    </xf>
    <xf numFmtId="38" fontId="23" fillId="3" borderId="18" xfId="2" applyFont="1" applyFill="1" applyBorder="1" applyAlignment="1" applyProtection="1">
      <alignment horizontal="center" vertical="center" shrinkToFit="1"/>
    </xf>
    <xf numFmtId="0" fontId="23" fillId="3" borderId="14" xfId="1" applyFont="1" applyFill="1" applyBorder="1" applyAlignment="1" applyProtection="1">
      <alignment horizontal="center" vertical="center" wrapText="1" shrinkToFit="1"/>
    </xf>
    <xf numFmtId="0" fontId="23" fillId="3" borderId="15" xfId="1" applyFont="1" applyFill="1" applyBorder="1" applyAlignment="1" applyProtection="1">
      <alignment horizontal="center" vertical="center" wrapText="1" shrinkToFit="1"/>
    </xf>
    <xf numFmtId="0" fontId="23" fillId="3" borderId="13" xfId="1" applyFont="1" applyFill="1" applyBorder="1" applyAlignment="1" applyProtection="1">
      <alignment horizontal="center" vertical="center" wrapText="1" shrinkToFit="1"/>
    </xf>
    <xf numFmtId="0" fontId="23" fillId="2" borderId="14" xfId="1" applyFont="1" applyFill="1" applyBorder="1" applyAlignment="1" applyProtection="1">
      <alignment horizontal="center" vertical="center" wrapText="1" shrinkToFit="1"/>
    </xf>
    <xf numFmtId="0" fontId="23" fillId="2" borderId="15" xfId="1" applyFont="1" applyFill="1" applyBorder="1" applyAlignment="1" applyProtection="1">
      <alignment horizontal="center" vertical="center" wrapText="1" shrinkToFit="1"/>
    </xf>
    <xf numFmtId="0" fontId="23" fillId="2" borderId="19" xfId="1" applyFont="1" applyFill="1" applyBorder="1" applyAlignment="1" applyProtection="1">
      <alignment horizontal="center" vertical="center" wrapText="1" shrinkToFit="1"/>
    </xf>
    <xf numFmtId="0" fontId="23" fillId="2" borderId="24" xfId="1" applyFont="1" applyFill="1" applyBorder="1" applyAlignment="1" applyProtection="1">
      <alignment horizontal="center" vertical="center" shrinkToFit="1"/>
    </xf>
    <xf numFmtId="0" fontId="23" fillId="2" borderId="25" xfId="1" applyFont="1" applyFill="1" applyBorder="1" applyAlignment="1" applyProtection="1">
      <alignment horizontal="center" vertical="center" shrinkToFit="1"/>
    </xf>
    <xf numFmtId="0" fontId="23" fillId="2" borderId="23" xfId="1" applyFont="1" applyFill="1" applyBorder="1" applyAlignment="1" applyProtection="1">
      <alignment horizontal="center" vertical="center" shrinkToFit="1"/>
    </xf>
    <xf numFmtId="0" fontId="6" fillId="3" borderId="12" xfId="1" applyFont="1" applyFill="1" applyBorder="1" applyAlignment="1" applyProtection="1">
      <alignment horizontal="left" vertical="center" wrapText="1"/>
    </xf>
    <xf numFmtId="0" fontId="6" fillId="3" borderId="15" xfId="1" applyFont="1" applyFill="1" applyBorder="1" applyAlignment="1" applyProtection="1">
      <alignment horizontal="left" vertical="center" wrapText="1"/>
    </xf>
    <xf numFmtId="0" fontId="6" fillId="3" borderId="19" xfId="1" applyFont="1" applyFill="1" applyBorder="1" applyAlignment="1" applyProtection="1">
      <alignment horizontal="left" vertical="center" wrapText="1"/>
    </xf>
    <xf numFmtId="0" fontId="6" fillId="3" borderId="22"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5" fillId="3" borderId="46" xfId="1" applyFont="1" applyFill="1" applyBorder="1" applyAlignment="1" applyProtection="1">
      <alignment horizontal="center" vertical="center" shrinkToFit="1"/>
    </xf>
    <xf numFmtId="0" fontId="23" fillId="2" borderId="48" xfId="1" applyFont="1" applyFill="1" applyBorder="1" applyAlignment="1" applyProtection="1">
      <alignment horizontal="center" vertical="center" shrinkToFit="1"/>
    </xf>
    <xf numFmtId="0" fontId="23" fillId="2" borderId="45" xfId="1" applyFont="1" applyFill="1" applyBorder="1" applyAlignment="1" applyProtection="1">
      <alignment horizontal="center" vertical="center" shrinkToFit="1"/>
    </xf>
    <xf numFmtId="0" fontId="23" fillId="3" borderId="43" xfId="1" applyFont="1" applyFill="1" applyBorder="1" applyAlignment="1" applyProtection="1">
      <alignment horizontal="center" vertical="center" shrinkToFit="1"/>
    </xf>
    <xf numFmtId="0" fontId="23" fillId="3" borderId="44" xfId="1" applyFont="1" applyFill="1" applyBorder="1" applyAlignment="1" applyProtection="1">
      <alignment horizontal="center" vertical="center" shrinkToFit="1"/>
    </xf>
    <xf numFmtId="0" fontId="23" fillId="3" borderId="45" xfId="1" applyFont="1" applyFill="1" applyBorder="1" applyAlignment="1" applyProtection="1">
      <alignment horizontal="center" vertical="center" shrinkToFit="1"/>
    </xf>
    <xf numFmtId="0" fontId="23" fillId="2" borderId="43" xfId="1" applyFont="1" applyFill="1" applyBorder="1" applyAlignment="1" applyProtection="1">
      <alignment horizontal="center" vertical="center" shrinkToFit="1"/>
    </xf>
    <xf numFmtId="20" fontId="23" fillId="2" borderId="24" xfId="1" applyNumberFormat="1" applyFont="1" applyFill="1" applyBorder="1" applyAlignment="1" applyProtection="1">
      <alignment horizontal="center" vertical="center" shrinkToFit="1"/>
    </xf>
    <xf numFmtId="20" fontId="23" fillId="3" borderId="16" xfId="1" applyNumberFormat="1" applyFont="1" applyFill="1" applyBorder="1" applyAlignment="1" applyProtection="1">
      <alignment horizontal="center" vertical="center" shrinkToFit="1"/>
    </xf>
    <xf numFmtId="0" fontId="23" fillId="3" borderId="17" xfId="1" applyFont="1" applyFill="1" applyBorder="1" applyAlignment="1" applyProtection="1">
      <alignment horizontal="center" vertical="center" shrinkToFit="1"/>
    </xf>
    <xf numFmtId="0" fontId="23" fillId="3" borderId="18" xfId="1" applyFont="1" applyFill="1" applyBorder="1" applyAlignment="1" applyProtection="1">
      <alignment horizontal="center" vertical="center" shrinkToFit="1"/>
    </xf>
    <xf numFmtId="38" fontId="23" fillId="3" borderId="7" xfId="2" applyFont="1" applyFill="1" applyBorder="1" applyAlignment="1" applyProtection="1">
      <alignment horizontal="center" vertical="center" shrinkToFit="1"/>
    </xf>
    <xf numFmtId="38" fontId="23" fillId="3" borderId="8" xfId="2" applyFont="1" applyFill="1" applyBorder="1" applyAlignment="1" applyProtection="1">
      <alignment horizontal="center" vertical="center" shrinkToFit="1"/>
    </xf>
    <xf numFmtId="38" fontId="23" fillId="3" borderId="9" xfId="2" applyFont="1" applyFill="1" applyBorder="1" applyAlignment="1" applyProtection="1">
      <alignment horizontal="center" vertical="center" shrinkToFit="1"/>
    </xf>
    <xf numFmtId="0" fontId="23" fillId="3" borderId="10" xfId="1" applyFont="1" applyFill="1" applyBorder="1" applyAlignment="1" applyProtection="1">
      <alignment horizontal="center" vertical="center" wrapText="1" shrinkToFit="1"/>
    </xf>
    <xf numFmtId="0" fontId="23" fillId="3" borderId="0" xfId="1" applyFont="1" applyFill="1" applyBorder="1" applyAlignment="1" applyProtection="1">
      <alignment horizontal="center" vertical="center" wrapText="1" shrinkToFit="1"/>
    </xf>
    <xf numFmtId="0" fontId="23" fillId="3" borderId="11" xfId="1" applyFont="1" applyFill="1" applyBorder="1" applyAlignment="1" applyProtection="1">
      <alignment horizontal="center" vertical="center" wrapText="1" shrinkToFit="1"/>
    </xf>
    <xf numFmtId="0" fontId="23" fillId="2" borderId="10" xfId="1" applyFont="1" applyFill="1" applyBorder="1" applyAlignment="1" applyProtection="1">
      <alignment horizontal="center" vertical="center" wrapText="1" shrinkToFit="1"/>
    </xf>
    <xf numFmtId="0" fontId="23" fillId="2" borderId="0" xfId="1" applyFont="1" applyFill="1" applyBorder="1" applyAlignment="1" applyProtection="1">
      <alignment horizontal="center" vertical="center" wrapText="1" shrinkToFit="1"/>
    </xf>
    <xf numFmtId="0" fontId="23" fillId="2" borderId="21" xfId="1" applyFont="1" applyFill="1" applyBorder="1" applyAlignment="1" applyProtection="1">
      <alignment horizontal="center" vertical="center" wrapText="1" shrinkToFit="1"/>
    </xf>
    <xf numFmtId="0" fontId="23" fillId="3" borderId="24" xfId="1" applyFont="1" applyFill="1" applyBorder="1" applyAlignment="1" applyProtection="1">
      <alignment horizontal="center" vertical="center" shrinkToFit="1"/>
    </xf>
    <xf numFmtId="0" fontId="23" fillId="3" borderId="25" xfId="1" applyFont="1" applyFill="1" applyBorder="1" applyAlignment="1" applyProtection="1">
      <alignment horizontal="center" vertical="center" shrinkToFit="1"/>
    </xf>
    <xf numFmtId="0" fontId="23" fillId="3" borderId="23" xfId="1" applyFont="1" applyFill="1" applyBorder="1" applyAlignment="1" applyProtection="1">
      <alignment horizontal="center" vertical="center" shrinkToFit="1"/>
    </xf>
    <xf numFmtId="20" fontId="23" fillId="3" borderId="7" xfId="1" applyNumberFormat="1" applyFont="1" applyFill="1" applyBorder="1" applyAlignment="1" applyProtection="1">
      <alignment horizontal="center" vertical="center" shrinkToFit="1"/>
    </xf>
    <xf numFmtId="0" fontId="23" fillId="3" borderId="8" xfId="1" applyFont="1" applyFill="1" applyBorder="1" applyAlignment="1" applyProtection="1">
      <alignment horizontal="center" vertical="center" shrinkToFit="1"/>
    </xf>
    <xf numFmtId="0" fontId="23" fillId="3" borderId="9" xfId="1" applyFont="1" applyFill="1" applyBorder="1" applyAlignment="1" applyProtection="1">
      <alignment horizontal="center" vertical="center" shrinkToFit="1"/>
    </xf>
    <xf numFmtId="38" fontId="23" fillId="3" borderId="24" xfId="2" applyFont="1" applyFill="1" applyBorder="1" applyAlignment="1" applyProtection="1">
      <alignment horizontal="center" vertical="center" shrinkToFit="1"/>
    </xf>
    <xf numFmtId="38" fontId="23" fillId="3" borderId="25" xfId="2" applyFont="1" applyFill="1" applyBorder="1" applyAlignment="1" applyProtection="1">
      <alignment horizontal="center" vertical="center" shrinkToFit="1"/>
    </xf>
    <xf numFmtId="38" fontId="23" fillId="3" borderId="23" xfId="2" applyFont="1" applyFill="1" applyBorder="1" applyAlignment="1" applyProtection="1">
      <alignment horizontal="center" vertical="center" shrinkToFit="1"/>
    </xf>
    <xf numFmtId="0" fontId="23" fillId="3" borderId="24" xfId="1" applyFont="1" applyFill="1" applyBorder="1" applyAlignment="1" applyProtection="1">
      <alignment horizontal="center" vertical="center" wrapText="1" shrinkToFit="1"/>
    </xf>
    <xf numFmtId="0" fontId="23" fillId="3" borderId="25" xfId="1" applyFont="1" applyFill="1" applyBorder="1" applyAlignment="1" applyProtection="1">
      <alignment horizontal="center" vertical="center" wrapText="1" shrinkToFit="1"/>
    </xf>
    <xf numFmtId="0" fontId="23" fillId="3" borderId="23" xfId="1" applyFont="1" applyFill="1" applyBorder="1" applyAlignment="1" applyProtection="1">
      <alignment horizontal="center" vertical="center" wrapText="1" shrinkToFit="1"/>
    </xf>
    <xf numFmtId="0" fontId="23" fillId="2" borderId="24" xfId="1" applyFont="1" applyFill="1" applyBorder="1" applyAlignment="1" applyProtection="1">
      <alignment horizontal="center" vertical="center" wrapText="1" shrinkToFit="1"/>
    </xf>
    <xf numFmtId="0" fontId="23" fillId="2" borderId="25" xfId="1" applyFont="1" applyFill="1" applyBorder="1" applyAlignment="1" applyProtection="1">
      <alignment horizontal="center" vertical="center" wrapText="1" shrinkToFit="1"/>
    </xf>
    <xf numFmtId="0" fontId="23" fillId="2" borderId="26" xfId="1" applyFont="1" applyFill="1" applyBorder="1" applyAlignment="1" applyProtection="1">
      <alignment horizontal="center" vertical="center" wrapText="1" shrinkToFit="1"/>
    </xf>
    <xf numFmtId="20" fontId="23" fillId="3" borderId="24" xfId="1" applyNumberFormat="1" applyFont="1" applyFill="1" applyBorder="1" applyAlignment="1" applyProtection="1">
      <alignment horizontal="center" vertical="center" shrinkToFit="1"/>
    </xf>
    <xf numFmtId="0" fontId="5" fillId="3" borderId="14" xfId="1" applyFont="1" applyFill="1" applyBorder="1" applyAlignment="1" applyProtection="1">
      <alignment horizontal="center" vertical="center" wrapText="1"/>
    </xf>
    <xf numFmtId="0" fontId="5" fillId="3" borderId="15" xfId="1" applyFont="1" applyFill="1" applyBorder="1" applyAlignment="1" applyProtection="1">
      <alignment horizontal="center" vertical="center" wrapText="1"/>
    </xf>
    <xf numFmtId="0" fontId="5" fillId="3" borderId="13" xfId="1" applyFont="1" applyFill="1" applyBorder="1" applyAlignment="1" applyProtection="1">
      <alignment horizontal="center" vertical="center" wrapText="1"/>
    </xf>
    <xf numFmtId="0" fontId="5" fillId="3" borderId="1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3" borderId="11" xfId="1" applyFont="1" applyFill="1" applyBorder="1" applyAlignment="1" applyProtection="1">
      <alignment horizontal="center" vertical="center" wrapText="1"/>
    </xf>
    <xf numFmtId="0" fontId="5" fillId="3" borderId="24" xfId="1" applyFont="1" applyFill="1" applyBorder="1" applyAlignment="1" applyProtection="1">
      <alignment horizontal="center" vertical="center" wrapText="1"/>
    </xf>
    <xf numFmtId="0" fontId="5" fillId="3" borderId="25" xfId="1" applyFont="1" applyFill="1" applyBorder="1" applyAlignment="1" applyProtection="1">
      <alignment horizontal="center" vertical="center" wrapText="1"/>
    </xf>
    <xf numFmtId="0" fontId="5" fillId="3" borderId="23" xfId="1" applyFont="1" applyFill="1" applyBorder="1" applyAlignment="1" applyProtection="1">
      <alignment horizontal="center" vertical="center" wrapText="1"/>
    </xf>
    <xf numFmtId="0" fontId="5" fillId="0" borderId="14"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3" borderId="12"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3" borderId="20"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3" borderId="22"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5" fillId="3" borderId="24" xfId="1" applyFont="1" applyFill="1" applyBorder="1" applyAlignment="1" applyProtection="1">
      <alignment horizontal="center" vertical="center"/>
    </xf>
    <xf numFmtId="0" fontId="5" fillId="3" borderId="14" xfId="1" applyFont="1" applyFill="1" applyBorder="1" applyAlignment="1" applyProtection="1">
      <alignment horizontal="center" vertical="center" textRotation="255"/>
    </xf>
    <xf numFmtId="0" fontId="5" fillId="3" borderId="15" xfId="1" applyFont="1" applyFill="1" applyBorder="1" applyAlignment="1" applyProtection="1">
      <alignment horizontal="center" vertical="center" textRotation="255"/>
    </xf>
    <xf numFmtId="0" fontId="5" fillId="3" borderId="10" xfId="1" applyFont="1" applyFill="1" applyBorder="1" applyAlignment="1" applyProtection="1">
      <alignment horizontal="center" vertical="center" textRotation="255"/>
    </xf>
    <xf numFmtId="0" fontId="5" fillId="3" borderId="0" xfId="1" applyFont="1" applyFill="1" applyBorder="1" applyAlignment="1" applyProtection="1">
      <alignment horizontal="center" vertical="center" textRotation="255"/>
    </xf>
    <xf numFmtId="0" fontId="5" fillId="3" borderId="24" xfId="1" applyFont="1" applyFill="1" applyBorder="1" applyAlignment="1" applyProtection="1">
      <alignment horizontal="center" vertical="center" textRotation="255"/>
    </xf>
    <xf numFmtId="0" fontId="5" fillId="3" borderId="25" xfId="1" applyFont="1" applyFill="1" applyBorder="1" applyAlignment="1" applyProtection="1">
      <alignment horizontal="center" vertical="center" textRotation="255"/>
    </xf>
    <xf numFmtId="0" fontId="5" fillId="3" borderId="16" xfId="1" applyFont="1" applyFill="1" applyBorder="1" applyAlignment="1" applyProtection="1">
      <alignment horizontal="center" vertical="center"/>
    </xf>
    <xf numFmtId="0" fontId="5" fillId="3" borderId="17" xfId="1" applyFont="1" applyFill="1" applyBorder="1" applyAlignment="1" applyProtection="1">
      <alignment horizontal="center" vertical="center"/>
    </xf>
    <xf numFmtId="0" fontId="5" fillId="3" borderId="18" xfId="1" applyFont="1" applyFill="1" applyBorder="1" applyAlignment="1" applyProtection="1">
      <alignment horizontal="center" vertical="center"/>
    </xf>
    <xf numFmtId="0" fontId="5" fillId="3" borderId="49" xfId="1" applyFont="1" applyFill="1" applyBorder="1" applyAlignment="1" applyProtection="1">
      <alignment horizontal="center" vertical="center" wrapText="1"/>
    </xf>
    <xf numFmtId="0" fontId="5" fillId="3" borderId="33" xfId="1" applyFont="1" applyFill="1" applyBorder="1" applyAlignment="1" applyProtection="1">
      <alignment horizontal="center" vertical="center" wrapText="1"/>
    </xf>
    <xf numFmtId="0" fontId="5" fillId="3" borderId="27"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xf>
    <xf numFmtId="0" fontId="5" fillId="3" borderId="2" xfId="1" applyFont="1" applyFill="1" applyBorder="1" applyAlignment="1" applyProtection="1">
      <alignment horizontal="center" vertical="center"/>
    </xf>
    <xf numFmtId="0" fontId="5" fillId="3" borderId="3" xfId="1" applyFont="1" applyFill="1" applyBorder="1" applyAlignment="1" applyProtection="1">
      <alignment horizontal="center" vertical="center"/>
    </xf>
    <xf numFmtId="0" fontId="5" fillId="3" borderId="25"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5" fillId="3" borderId="5"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8"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wrapText="1" shrinkToFit="1"/>
    </xf>
    <xf numFmtId="0" fontId="5" fillId="3" borderId="0" xfId="1" applyFont="1" applyFill="1" applyBorder="1" applyAlignment="1" applyProtection="1">
      <alignment horizontal="center" vertical="center" wrapText="1" shrinkToFit="1"/>
    </xf>
    <xf numFmtId="0" fontId="5" fillId="3" borderId="11" xfId="1" applyFont="1" applyFill="1" applyBorder="1" applyAlignment="1" applyProtection="1">
      <alignment horizontal="center" vertical="center" wrapText="1" shrinkToFit="1"/>
    </xf>
    <xf numFmtId="0" fontId="5" fillId="3" borderId="7" xfId="1" applyFont="1" applyFill="1" applyBorder="1" applyAlignment="1" applyProtection="1">
      <alignment horizontal="center" vertical="center" wrapText="1" shrinkToFit="1"/>
    </xf>
    <xf numFmtId="0" fontId="5" fillId="3" borderId="8" xfId="1" applyFont="1" applyFill="1" applyBorder="1" applyAlignment="1" applyProtection="1">
      <alignment horizontal="center" vertical="center" wrapText="1" shrinkToFit="1"/>
    </xf>
    <xf numFmtId="0" fontId="5" fillId="3" borderId="9" xfId="1" applyFont="1" applyFill="1" applyBorder="1" applyAlignment="1" applyProtection="1">
      <alignment horizontal="center" vertical="center" wrapText="1" shrinkToFit="1"/>
    </xf>
    <xf numFmtId="0" fontId="5" fillId="3" borderId="1"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xf>
    <xf numFmtId="0" fontId="1" fillId="3" borderId="1" xfId="1" applyFont="1" applyFill="1" applyBorder="1" applyAlignment="1" applyProtection="1">
      <alignment horizontal="center" vertical="center" shrinkToFit="1"/>
    </xf>
    <xf numFmtId="0" fontId="1" fillId="3" borderId="2" xfId="1" applyFont="1" applyFill="1" applyBorder="1" applyAlignment="1" applyProtection="1">
      <alignment horizontal="center" vertical="center" shrinkToFit="1"/>
    </xf>
    <xf numFmtId="0" fontId="1" fillId="3" borderId="7" xfId="1" applyFont="1" applyFill="1" applyBorder="1" applyAlignment="1" applyProtection="1">
      <alignment horizontal="center" vertical="center" shrinkToFit="1"/>
    </xf>
    <xf numFmtId="0" fontId="1" fillId="3" borderId="8" xfId="1" applyFont="1" applyFill="1" applyBorder="1" applyAlignment="1" applyProtection="1">
      <alignment horizontal="center" vertical="center" shrinkToFit="1"/>
    </xf>
    <xf numFmtId="0" fontId="5" fillId="3" borderId="0" xfId="1" applyFont="1" applyFill="1" applyBorder="1" applyAlignment="1" applyProtection="1">
      <alignment horizontal="center" vertical="center"/>
    </xf>
    <xf numFmtId="0" fontId="5" fillId="3" borderId="0" xfId="1" applyFont="1" applyFill="1" applyAlignment="1" applyProtection="1">
      <alignment horizontal="center" vertical="center"/>
    </xf>
    <xf numFmtId="38" fontId="1" fillId="3" borderId="10" xfId="2" applyFont="1" applyFill="1" applyBorder="1" applyAlignment="1" applyProtection="1">
      <alignment horizontal="center" vertical="center" shrinkToFit="1"/>
    </xf>
    <xf numFmtId="38" fontId="1" fillId="3" borderId="0" xfId="2" applyFont="1" applyFill="1" applyBorder="1" applyAlignment="1" applyProtection="1">
      <alignment horizontal="center" vertical="center" shrinkToFit="1"/>
    </xf>
    <xf numFmtId="38" fontId="1" fillId="3" borderId="2" xfId="2" applyFont="1" applyFill="1" applyBorder="1" applyAlignment="1" applyProtection="1">
      <alignment horizontal="center" vertical="center" shrinkToFit="1"/>
    </xf>
    <xf numFmtId="38" fontId="1" fillId="3" borderId="7" xfId="2" applyFont="1" applyFill="1" applyBorder="1" applyAlignment="1" applyProtection="1">
      <alignment horizontal="center" vertical="center" shrinkToFit="1"/>
    </xf>
    <xf numFmtId="38" fontId="1" fillId="3" borderId="8" xfId="2" applyFont="1" applyFill="1" applyBorder="1" applyAlignment="1" applyProtection="1">
      <alignment horizontal="center" vertical="center" shrinkToFit="1"/>
    </xf>
    <xf numFmtId="0" fontId="1" fillId="3" borderId="1" xfId="1" applyFill="1" applyBorder="1" applyAlignment="1" applyProtection="1">
      <alignment horizontal="center" vertical="center" shrinkToFit="1"/>
    </xf>
    <xf numFmtId="0" fontId="1" fillId="3" borderId="2" xfId="1" applyFill="1" applyBorder="1" applyAlignment="1" applyProtection="1">
      <alignment horizontal="center" vertical="center" shrinkToFit="1"/>
    </xf>
    <xf numFmtId="0" fontId="1" fillId="3" borderId="7" xfId="1" applyFill="1" applyBorder="1" applyAlignment="1" applyProtection="1">
      <alignment horizontal="center" vertical="center" shrinkToFit="1"/>
    </xf>
    <xf numFmtId="0" fontId="1" fillId="3" borderId="8" xfId="1" applyFill="1" applyBorder="1" applyAlignment="1" applyProtection="1">
      <alignment horizontal="center" vertical="center" shrinkToFit="1"/>
    </xf>
    <xf numFmtId="0" fontId="1" fillId="3" borderId="9" xfId="1" applyFont="1" applyFill="1" applyBorder="1" applyAlignment="1" applyProtection="1">
      <alignment horizontal="center" vertical="center" shrinkToFit="1"/>
    </xf>
    <xf numFmtId="49" fontId="1" fillId="3" borderId="4" xfId="1" applyNumberFormat="1" applyFont="1" applyFill="1" applyBorder="1" applyAlignment="1" applyProtection="1">
      <alignment horizontal="center" vertical="center" shrinkToFit="1"/>
    </xf>
    <xf numFmtId="49" fontId="1" fillId="3" borderId="5" xfId="1" applyNumberFormat="1" applyFont="1" applyFill="1" applyBorder="1" applyAlignment="1" applyProtection="1">
      <alignment horizontal="center" vertical="center" shrinkToFit="1"/>
    </xf>
    <xf numFmtId="49" fontId="1" fillId="3" borderId="6" xfId="1" applyNumberFormat="1" applyFont="1" applyFill="1" applyBorder="1" applyAlignment="1" applyProtection="1">
      <alignment horizontal="center" vertical="center" shrinkToFit="1"/>
    </xf>
    <xf numFmtId="0" fontId="5" fillId="3" borderId="2"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wrapText="1"/>
    </xf>
    <xf numFmtId="49" fontId="1" fillId="3" borderId="1" xfId="1" applyNumberFormat="1" applyFont="1" applyFill="1" applyBorder="1" applyAlignment="1" applyProtection="1">
      <alignment horizontal="center" vertical="center" shrinkToFit="1"/>
    </xf>
    <xf numFmtId="49" fontId="1" fillId="3" borderId="2" xfId="1" applyNumberFormat="1" applyFont="1" applyFill="1" applyBorder="1" applyAlignment="1" applyProtection="1">
      <alignment horizontal="center" vertical="center" shrinkToFit="1"/>
    </xf>
    <xf numFmtId="49" fontId="1" fillId="3" borderId="3" xfId="1" applyNumberFormat="1" applyFont="1" applyFill="1" applyBorder="1" applyAlignment="1" applyProtection="1">
      <alignment horizontal="center" vertical="center" shrinkToFit="1"/>
    </xf>
    <xf numFmtId="49" fontId="1" fillId="3" borderId="7" xfId="1" applyNumberFormat="1" applyFont="1" applyFill="1" applyBorder="1" applyAlignment="1" applyProtection="1">
      <alignment horizontal="center" vertical="center" shrinkToFit="1"/>
    </xf>
    <xf numFmtId="49" fontId="1" fillId="3" borderId="8" xfId="1" applyNumberFormat="1" applyFont="1" applyFill="1" applyBorder="1" applyAlignment="1" applyProtection="1">
      <alignment horizontal="center" vertical="center" shrinkToFit="1"/>
    </xf>
    <xf numFmtId="49" fontId="1" fillId="3" borderId="9" xfId="1" applyNumberFormat="1" applyFont="1" applyFill="1" applyBorder="1" applyAlignment="1" applyProtection="1">
      <alignment horizontal="center" vertical="center" shrinkToFit="1"/>
    </xf>
    <xf numFmtId="0" fontId="1" fillId="3" borderId="3" xfId="1" applyFont="1" applyFill="1" applyBorder="1" applyAlignment="1" applyProtection="1">
      <alignment horizontal="center" vertical="center" shrinkToFit="1"/>
    </xf>
    <xf numFmtId="0" fontId="1" fillId="3" borderId="8" xfId="1" applyFill="1" applyBorder="1" applyAlignment="1">
      <alignment horizontal="center" vertical="center" shrinkToFi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49" fontId="1" fillId="3" borderId="1" xfId="1" applyNumberFormat="1" applyFont="1" applyFill="1" applyBorder="1" applyAlignment="1">
      <alignment horizontal="center" vertical="center" shrinkToFit="1"/>
    </xf>
    <xf numFmtId="49" fontId="1" fillId="3" borderId="2" xfId="1" applyNumberFormat="1" applyFont="1" applyFill="1" applyBorder="1" applyAlignment="1">
      <alignment horizontal="center" vertical="center" shrinkToFit="1"/>
    </xf>
    <xf numFmtId="49" fontId="1" fillId="3" borderId="3" xfId="1" applyNumberFormat="1" applyFont="1" applyFill="1" applyBorder="1" applyAlignment="1">
      <alignment horizontal="center" vertical="center" shrinkToFit="1"/>
    </xf>
    <xf numFmtId="49" fontId="1" fillId="3" borderId="7" xfId="1" applyNumberFormat="1" applyFont="1" applyFill="1" applyBorder="1" applyAlignment="1">
      <alignment horizontal="center" vertical="center" shrinkToFit="1"/>
    </xf>
    <xf numFmtId="49" fontId="1" fillId="3" borderId="8" xfId="1" applyNumberFormat="1" applyFont="1" applyFill="1" applyBorder="1" applyAlignment="1">
      <alignment horizontal="center" vertical="center" shrinkToFit="1"/>
    </xf>
    <xf numFmtId="49" fontId="1" fillId="3" borderId="9" xfId="1" applyNumberFormat="1" applyFont="1" applyFill="1" applyBorder="1" applyAlignment="1">
      <alignment horizontal="center" vertical="center" shrinkToFit="1"/>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178" fontId="1" fillId="3" borderId="1" xfId="1" applyNumberFormat="1" applyFont="1" applyFill="1" applyBorder="1" applyAlignment="1">
      <alignment horizontal="center" vertical="center" shrinkToFit="1"/>
    </xf>
    <xf numFmtId="0" fontId="1" fillId="3" borderId="2" xfId="1" applyFont="1" applyFill="1" applyBorder="1" applyAlignment="1">
      <alignment horizontal="center" vertical="center" shrinkToFit="1"/>
    </xf>
    <xf numFmtId="0" fontId="1" fillId="3" borderId="3" xfId="1" applyFont="1" applyFill="1" applyBorder="1" applyAlignment="1">
      <alignment horizontal="center" vertical="center" shrinkToFit="1"/>
    </xf>
    <xf numFmtId="0" fontId="5" fillId="3" borderId="8" xfId="1" applyFont="1" applyFill="1" applyBorder="1" applyAlignment="1">
      <alignment horizontal="center" vertical="center"/>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wrapText="1" shrinkToFit="1"/>
    </xf>
    <xf numFmtId="0" fontId="5" fillId="3" borderId="0" xfId="1" applyFont="1" applyFill="1" applyBorder="1" applyAlignment="1">
      <alignment horizontal="center" vertical="center" wrapText="1" shrinkToFit="1"/>
    </xf>
    <xf numFmtId="0" fontId="5" fillId="3" borderId="11" xfId="1" applyFont="1" applyFill="1" applyBorder="1" applyAlignment="1">
      <alignment horizontal="center" vertical="center" wrapText="1" shrinkToFit="1"/>
    </xf>
    <xf numFmtId="0" fontId="5" fillId="3" borderId="7" xfId="1" applyFont="1" applyFill="1" applyBorder="1" applyAlignment="1">
      <alignment horizontal="center" vertical="center" wrapText="1" shrinkToFit="1"/>
    </xf>
    <xf numFmtId="0" fontId="5" fillId="3" borderId="8" xfId="1" applyFont="1" applyFill="1" applyBorder="1" applyAlignment="1">
      <alignment horizontal="center" vertical="center" wrapText="1" shrinkToFit="1"/>
    </xf>
    <xf numFmtId="0" fontId="5" fillId="3" borderId="9" xfId="1" applyFont="1" applyFill="1" applyBorder="1" applyAlignment="1">
      <alignment horizontal="center" vertical="center" wrapText="1" shrinkToFit="1"/>
    </xf>
    <xf numFmtId="0" fontId="5" fillId="3" borderId="4"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1" fillId="3" borderId="33" xfId="1" applyFill="1" applyBorder="1" applyAlignment="1">
      <alignment horizontal="center" vertical="center" shrinkToFit="1"/>
    </xf>
    <xf numFmtId="0" fontId="5" fillId="3" borderId="7" xfId="1" applyFont="1" applyFill="1" applyBorder="1" applyAlignment="1">
      <alignment horizontal="center" vertical="center"/>
    </xf>
    <xf numFmtId="0" fontId="1" fillId="3" borderId="1" xfId="1" applyFont="1" applyFill="1" applyBorder="1" applyAlignment="1">
      <alignment horizontal="center" vertical="center" shrinkToFit="1"/>
    </xf>
    <xf numFmtId="0" fontId="1" fillId="3" borderId="7" xfId="1" applyFont="1" applyFill="1" applyBorder="1" applyAlignment="1">
      <alignment horizontal="center" vertical="center" shrinkToFit="1"/>
    </xf>
    <xf numFmtId="0" fontId="1" fillId="3" borderId="8" xfId="1" applyFont="1" applyFill="1" applyBorder="1" applyAlignment="1">
      <alignment horizontal="center" vertical="center" shrinkToFit="1"/>
    </xf>
    <xf numFmtId="0" fontId="5" fillId="3" borderId="10"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11" xfId="1" applyFont="1" applyFill="1" applyBorder="1" applyAlignment="1">
      <alignment horizontal="center" vertical="center"/>
    </xf>
    <xf numFmtId="0" fontId="5" fillId="3" borderId="10" xfId="1" applyFont="1" applyFill="1" applyBorder="1" applyAlignment="1">
      <alignment horizontal="center" vertical="center" wrapText="1"/>
    </xf>
    <xf numFmtId="0" fontId="5" fillId="3" borderId="0" xfId="1" applyFont="1" applyFill="1" applyAlignment="1">
      <alignment horizontal="center" vertical="center"/>
    </xf>
    <xf numFmtId="38" fontId="1" fillId="3" borderId="10" xfId="2" applyFont="1" applyFill="1" applyBorder="1" applyAlignment="1">
      <alignment horizontal="center" vertical="center" shrinkToFit="1"/>
    </xf>
    <xf numFmtId="38" fontId="1" fillId="3" borderId="0" xfId="2" applyFont="1" applyFill="1" applyBorder="1" applyAlignment="1">
      <alignment horizontal="center" vertical="center" shrinkToFit="1"/>
    </xf>
    <xf numFmtId="38" fontId="1" fillId="3" borderId="2" xfId="2" applyFont="1" applyFill="1" applyBorder="1" applyAlignment="1">
      <alignment horizontal="center" vertical="center" shrinkToFit="1"/>
    </xf>
    <xf numFmtId="38" fontId="1" fillId="3" borderId="7" xfId="2" applyFont="1" applyFill="1" applyBorder="1" applyAlignment="1">
      <alignment horizontal="center" vertical="center" shrinkToFit="1"/>
    </xf>
    <xf numFmtId="38" fontId="1" fillId="3" borderId="8" xfId="2" applyFont="1" applyFill="1" applyBorder="1" applyAlignment="1">
      <alignment horizontal="center" vertical="center" shrinkToFit="1"/>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3" borderId="7" xfId="1" applyFill="1" applyBorder="1" applyAlignment="1">
      <alignment horizontal="center" vertical="center" shrinkToFit="1"/>
    </xf>
    <xf numFmtId="0" fontId="1" fillId="3" borderId="9" xfId="1" applyFont="1" applyFill="1" applyBorder="1" applyAlignment="1">
      <alignment horizontal="center" vertical="center" shrinkToFit="1"/>
    </xf>
    <xf numFmtId="49" fontId="1" fillId="3" borderId="4" xfId="1" applyNumberFormat="1" applyFont="1" applyFill="1" applyBorder="1" applyAlignment="1">
      <alignment horizontal="center" vertical="center" shrinkToFit="1"/>
    </xf>
    <xf numFmtId="49" fontId="1" fillId="3" borderId="5" xfId="1" applyNumberFormat="1" applyFont="1" applyFill="1" applyBorder="1" applyAlignment="1">
      <alignment horizontal="center" vertical="center" shrinkToFit="1"/>
    </xf>
    <xf numFmtId="49" fontId="1" fillId="3" borderId="6" xfId="1" applyNumberFormat="1" applyFont="1" applyFill="1" applyBorder="1" applyAlignment="1">
      <alignment horizontal="center" vertical="center" shrinkToFit="1"/>
    </xf>
    <xf numFmtId="178" fontId="1" fillId="3" borderId="33" xfId="1" applyNumberFormat="1" applyFill="1" applyBorder="1" applyAlignment="1">
      <alignment horizontal="center" vertical="center" shrinkToFit="1"/>
    </xf>
    <xf numFmtId="0" fontId="1" fillId="3" borderId="33" xfId="1" applyNumberFormat="1" applyFill="1" applyBorder="1" applyAlignment="1">
      <alignment horizontal="center" vertical="center" shrinkToFit="1"/>
    </xf>
    <xf numFmtId="0" fontId="5" fillId="3" borderId="12"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20"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23" xfId="1" applyFont="1" applyFill="1" applyBorder="1" applyAlignment="1">
      <alignment horizontal="center" vertical="center"/>
    </xf>
    <xf numFmtId="0" fontId="5" fillId="3" borderId="14" xfId="1" applyFont="1" applyFill="1" applyBorder="1" applyAlignment="1">
      <alignment horizontal="center" vertical="center"/>
    </xf>
    <xf numFmtId="0" fontId="5" fillId="3" borderId="24" xfId="1" applyFont="1" applyFill="1" applyBorder="1" applyAlignment="1">
      <alignment horizontal="center" vertical="center"/>
    </xf>
    <xf numFmtId="0" fontId="5" fillId="3" borderId="16"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49" xfId="1" applyFont="1" applyFill="1" applyBorder="1" applyAlignment="1">
      <alignment horizontal="center" vertical="center" wrapText="1"/>
    </xf>
    <xf numFmtId="0" fontId="5" fillId="3" borderId="33" xfId="1" applyFont="1" applyFill="1" applyBorder="1" applyAlignment="1">
      <alignment horizontal="center" vertical="center" wrapText="1"/>
    </xf>
    <xf numFmtId="0" fontId="5" fillId="3" borderId="27"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3" xfId="1" applyFont="1" applyFill="1" applyBorder="1" applyAlignment="1">
      <alignment horizontal="center" vertical="center" wrapText="1"/>
    </xf>
    <xf numFmtId="0" fontId="5" fillId="3" borderId="25" xfId="1" applyFont="1" applyFill="1" applyBorder="1" applyAlignment="1">
      <alignment horizontal="center" vertical="center"/>
    </xf>
    <xf numFmtId="0" fontId="23" fillId="3" borderId="24" xfId="1" applyFont="1" applyFill="1" applyBorder="1" applyAlignment="1">
      <alignment horizontal="center" vertical="center" shrinkToFit="1"/>
    </xf>
    <xf numFmtId="0" fontId="23" fillId="3" borderId="25" xfId="1" applyFont="1" applyFill="1" applyBorder="1" applyAlignment="1">
      <alignment horizontal="center" vertical="center" shrinkToFit="1"/>
    </xf>
    <xf numFmtId="0" fontId="23" fillId="3" borderId="23" xfId="1" applyFont="1" applyFill="1" applyBorder="1" applyAlignment="1">
      <alignment horizontal="center" vertical="center" shrinkToFit="1"/>
    </xf>
    <xf numFmtId="0" fontId="23" fillId="2" borderId="24" xfId="1" applyFont="1" applyFill="1" applyBorder="1" applyAlignment="1" applyProtection="1">
      <alignment horizontal="center" vertical="center" shrinkToFit="1"/>
      <protection locked="0"/>
    </xf>
    <xf numFmtId="0" fontId="23" fillId="2" borderId="25" xfId="1" applyFont="1" applyFill="1" applyBorder="1" applyAlignment="1" applyProtection="1">
      <alignment horizontal="center" vertical="center" shrinkToFit="1"/>
      <protection locked="0"/>
    </xf>
    <xf numFmtId="0" fontId="23" fillId="2" borderId="23" xfId="1" applyFont="1" applyFill="1" applyBorder="1" applyAlignment="1" applyProtection="1">
      <alignment horizontal="center" vertical="center" shrinkToFit="1"/>
      <protection locked="0"/>
    </xf>
    <xf numFmtId="38" fontId="23" fillId="3" borderId="16" xfId="2" applyFont="1" applyFill="1" applyBorder="1" applyAlignment="1">
      <alignment horizontal="center" vertical="center" shrinkToFit="1"/>
    </xf>
    <xf numFmtId="38" fontId="23" fillId="3" borderId="17" xfId="2" applyFont="1" applyFill="1" applyBorder="1" applyAlignment="1">
      <alignment horizontal="center" vertical="center" shrinkToFit="1"/>
    </xf>
    <xf numFmtId="38" fontId="23" fillId="3" borderId="18" xfId="2" applyFont="1" applyFill="1" applyBorder="1" applyAlignment="1">
      <alignment horizontal="center" vertical="center" shrinkToFit="1"/>
    </xf>
    <xf numFmtId="38" fontId="23" fillId="3" borderId="24" xfId="2" applyFont="1" applyFill="1" applyBorder="1" applyAlignment="1">
      <alignment horizontal="center" vertical="center" shrinkToFit="1"/>
    </xf>
    <xf numFmtId="38" fontId="23" fillId="3" borderId="25" xfId="2" applyFont="1" applyFill="1" applyBorder="1" applyAlignment="1">
      <alignment horizontal="center" vertical="center" shrinkToFit="1"/>
    </xf>
    <xf numFmtId="38" fontId="23" fillId="3" borderId="23" xfId="2" applyFont="1" applyFill="1" applyBorder="1" applyAlignment="1">
      <alignment horizontal="center" vertical="center" shrinkToFit="1"/>
    </xf>
    <xf numFmtId="0" fontId="23" fillId="3" borderId="43" xfId="1" applyFont="1" applyFill="1" applyBorder="1" applyAlignment="1">
      <alignment horizontal="center" vertical="center" wrapText="1" shrinkToFit="1"/>
    </xf>
    <xf numFmtId="0" fontId="23" fillId="3" borderId="44" xfId="1" applyFont="1" applyFill="1" applyBorder="1" applyAlignment="1">
      <alignment horizontal="center" vertical="center" wrapText="1" shrinkToFit="1"/>
    </xf>
    <xf numFmtId="0" fontId="23" fillId="3" borderId="45" xfId="1" applyFont="1" applyFill="1" applyBorder="1" applyAlignment="1">
      <alignment horizontal="center" vertical="center" wrapText="1" shrinkToFit="1"/>
    </xf>
    <xf numFmtId="0" fontId="23" fillId="2" borderId="43" xfId="1" applyFont="1" applyFill="1" applyBorder="1" applyAlignment="1" applyProtection="1">
      <alignment horizontal="center" vertical="center" wrapText="1" shrinkToFit="1"/>
      <protection locked="0"/>
    </xf>
    <xf numFmtId="0" fontId="23" fillId="2" borderId="44" xfId="1" applyFont="1" applyFill="1" applyBorder="1" applyAlignment="1" applyProtection="1">
      <alignment horizontal="center" vertical="center" wrapText="1" shrinkToFit="1"/>
      <protection locked="0"/>
    </xf>
    <xf numFmtId="0" fontId="23" fillId="2" borderId="51" xfId="1" applyFont="1" applyFill="1" applyBorder="1" applyAlignment="1" applyProtection="1">
      <alignment horizontal="center" vertical="center" wrapText="1" shrinkToFit="1"/>
      <protection locked="0"/>
    </xf>
    <xf numFmtId="0" fontId="23" fillId="2" borderId="48" xfId="1" applyFont="1" applyFill="1" applyBorder="1" applyAlignment="1" applyProtection="1">
      <alignment horizontal="center" vertical="center" shrinkToFit="1"/>
      <protection locked="0"/>
    </xf>
    <xf numFmtId="0" fontId="23" fillId="2" borderId="45" xfId="1" applyFont="1" applyFill="1" applyBorder="1" applyAlignment="1" applyProtection="1">
      <alignment horizontal="center" vertical="center" shrinkToFit="1"/>
      <protection locked="0"/>
    </xf>
    <xf numFmtId="20" fontId="23" fillId="2" borderId="24" xfId="1" applyNumberFormat="1" applyFont="1" applyFill="1" applyBorder="1" applyAlignment="1" applyProtection="1">
      <alignment horizontal="center" vertical="center" shrinkToFit="1"/>
      <protection locked="0"/>
    </xf>
    <xf numFmtId="20" fontId="23" fillId="3" borderId="24" xfId="1" applyNumberFormat="1" applyFont="1" applyFill="1" applyBorder="1" applyAlignment="1">
      <alignment horizontal="center" vertical="center" shrinkToFit="1"/>
    </xf>
    <xf numFmtId="38" fontId="23" fillId="3" borderId="7" xfId="2" applyFont="1" applyFill="1" applyBorder="1" applyAlignment="1">
      <alignment horizontal="center" vertical="center" shrinkToFit="1"/>
    </xf>
    <xf numFmtId="38" fontId="23" fillId="3" borderId="8" xfId="2" applyFont="1" applyFill="1" applyBorder="1" applyAlignment="1">
      <alignment horizontal="center" vertical="center" shrinkToFit="1"/>
    </xf>
    <xf numFmtId="38" fontId="23" fillId="3" borderId="9" xfId="2" applyFont="1" applyFill="1" applyBorder="1" applyAlignment="1">
      <alignment horizontal="center" vertical="center" shrinkToFit="1"/>
    </xf>
    <xf numFmtId="0" fontId="23" fillId="3" borderId="43" xfId="1" applyFont="1" applyFill="1" applyBorder="1" applyAlignment="1">
      <alignment horizontal="center" vertical="center" shrinkToFit="1"/>
    </xf>
    <xf numFmtId="0" fontId="23" fillId="3" borderId="44" xfId="1" applyFont="1" applyFill="1" applyBorder="1" applyAlignment="1">
      <alignment horizontal="center" vertical="center" shrinkToFit="1"/>
    </xf>
    <xf numFmtId="0" fontId="23" fillId="3" borderId="45" xfId="1" applyFont="1" applyFill="1" applyBorder="1" applyAlignment="1">
      <alignment horizontal="center" vertical="center" shrinkToFit="1"/>
    </xf>
    <xf numFmtId="0" fontId="6" fillId="3" borderId="12"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19" xfId="1" applyFont="1" applyFill="1" applyBorder="1" applyAlignment="1">
      <alignment horizontal="left" vertical="center" wrapText="1"/>
    </xf>
    <xf numFmtId="0" fontId="6" fillId="3" borderId="22" xfId="1" applyFont="1" applyFill="1" applyBorder="1" applyAlignment="1">
      <alignment horizontal="left" vertical="center" wrapText="1"/>
    </xf>
    <xf numFmtId="0" fontId="6" fillId="3" borderId="25" xfId="1" applyFont="1" applyFill="1" applyBorder="1" applyAlignment="1">
      <alignment horizontal="left" vertical="center" wrapText="1"/>
    </xf>
    <xf numFmtId="0" fontId="6" fillId="3" borderId="26" xfId="1" applyFont="1" applyFill="1" applyBorder="1" applyAlignment="1">
      <alignment horizontal="left" vertical="center" wrapText="1"/>
    </xf>
    <xf numFmtId="0" fontId="5" fillId="3" borderId="46" xfId="1" applyFont="1" applyFill="1" applyBorder="1" applyAlignment="1">
      <alignment horizontal="center" vertical="center" shrinkToFit="1"/>
    </xf>
    <xf numFmtId="0" fontId="5" fillId="3" borderId="17"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28" xfId="1" applyFont="1" applyFill="1" applyBorder="1" applyAlignment="1">
      <alignment horizontal="center" vertical="center" shrinkToFit="1"/>
    </xf>
    <xf numFmtId="0" fontId="23" fillId="3" borderId="47" xfId="1" applyFont="1" applyFill="1" applyBorder="1" applyAlignment="1">
      <alignment horizontal="center" vertical="center" shrinkToFit="1"/>
    </xf>
    <xf numFmtId="0" fontId="23" fillId="3" borderId="29" xfId="1" applyFont="1" applyFill="1" applyBorder="1" applyAlignment="1">
      <alignment horizontal="center" vertical="center" shrinkToFit="1"/>
    </xf>
    <xf numFmtId="0" fontId="5" fillId="3" borderId="29" xfId="1" applyFont="1" applyFill="1" applyBorder="1" applyAlignment="1">
      <alignment horizontal="center" vertical="center" shrinkToFit="1"/>
    </xf>
    <xf numFmtId="0" fontId="5" fillId="3" borderId="30" xfId="1" applyFont="1" applyFill="1" applyBorder="1" applyAlignment="1">
      <alignment horizontal="center" vertical="center" shrinkToFit="1"/>
    </xf>
    <xf numFmtId="38" fontId="23" fillId="3" borderId="31" xfId="2" applyFont="1" applyFill="1" applyBorder="1" applyAlignment="1">
      <alignment horizontal="center" vertical="center" shrinkToFit="1"/>
    </xf>
    <xf numFmtId="38" fontId="23" fillId="3" borderId="29" xfId="2" applyFont="1" applyFill="1" applyBorder="1" applyAlignment="1">
      <alignment horizontal="center" vertical="center" shrinkToFit="1"/>
    </xf>
    <xf numFmtId="0" fontId="5" fillId="3" borderId="14" xfId="1" applyFont="1" applyFill="1" applyBorder="1" applyAlignment="1">
      <alignment horizontal="center" vertical="center" textRotation="255"/>
    </xf>
    <xf numFmtId="0" fontId="5" fillId="3" borderId="15"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3" borderId="0" xfId="1" applyFont="1" applyFill="1" applyBorder="1" applyAlignment="1">
      <alignment horizontal="center" vertical="center" textRotation="255"/>
    </xf>
    <xf numFmtId="0" fontId="5" fillId="3" borderId="24" xfId="1" applyFont="1" applyFill="1" applyBorder="1" applyAlignment="1">
      <alignment horizontal="center" vertical="center" textRotation="255"/>
    </xf>
    <xf numFmtId="0" fontId="5" fillId="3" borderId="25" xfId="1" applyFont="1" applyFill="1" applyBorder="1" applyAlignment="1">
      <alignment horizontal="center" vertical="center" textRotation="255"/>
    </xf>
    <xf numFmtId="0" fontId="5" fillId="3" borderId="9"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26" xfId="1" applyFont="1" applyFill="1" applyBorder="1" applyAlignment="1">
      <alignment horizontal="center" vertical="center" wrapText="1"/>
    </xf>
  </cellXfs>
  <cellStyles count="8">
    <cellStyle name="ハイパーリンク" xfId="5" builtinId="8"/>
    <cellStyle name="桁区切り" xfId="2" builtinId="6"/>
    <cellStyle name="桁区切り 3" xfId="7" xr:uid="{00000000-0005-0000-0000-000002000000}"/>
    <cellStyle name="標準" xfId="0" builtinId="0"/>
    <cellStyle name="標準 2" xfId="3" xr:uid="{00000000-0005-0000-0000-000004000000}"/>
    <cellStyle name="標準 2 2" xfId="4" xr:uid="{00000000-0005-0000-0000-000005000000}"/>
    <cellStyle name="標準 3" xfId="6" xr:uid="{00000000-0005-0000-0000-000006000000}"/>
    <cellStyle name="標準_別記第８号様式　実績記録表" xfId="1" xr:uid="{00000000-0005-0000-0000-00000700000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3762375</xdr:colOff>
      <xdr:row>12</xdr:row>
      <xdr:rowOff>66675</xdr:rowOff>
    </xdr:from>
    <xdr:to>
      <xdr:col>4</xdr:col>
      <xdr:colOff>4692375</xdr:colOff>
      <xdr:row>13</xdr:row>
      <xdr:rowOff>328500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9096375" y="2676525"/>
          <a:ext cx="930000"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40</xdr:col>
      <xdr:colOff>0</xdr:colOff>
      <xdr:row>1</xdr:row>
      <xdr:rowOff>0</xdr:rowOff>
    </xdr:from>
    <xdr:to>
      <xdr:col>63</xdr:col>
      <xdr:colOff>16650</xdr:colOff>
      <xdr:row>17</xdr:row>
      <xdr:rowOff>136800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858000" y="171450"/>
          <a:ext cx="3960000" cy="2880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latin typeface="ＭＳ Ｐゴシック" panose="020B0600070205080204" pitchFamily="50" charset="-128"/>
              <a:ea typeface="ＭＳ Ｐゴシック" panose="020B0600070205080204" pitchFamily="50" charset="-128"/>
            </a:rPr>
            <a:t>＜請求書の作成＞</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各シートにて必要事項の入力を終えたら自動表示されます。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黄色セルが無いことをご確認のうえ、そのまま印刷し、</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u="sng">
              <a:solidFill>
                <a:srgbClr val="FF0000"/>
              </a:solidFill>
              <a:latin typeface="ＭＳ Ｐゴシック" panose="020B0600070205080204" pitchFamily="50" charset="-128"/>
              <a:ea typeface="ＭＳ Ｐゴシック" panose="020B0600070205080204" pitchFamily="50" charset="-128"/>
            </a:rPr>
            <a:t>代表者印等（相手方登録と同じ印鑑）を押印の上、</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u="sng">
              <a:solidFill>
                <a:srgbClr val="FF0000"/>
              </a:solidFill>
              <a:latin typeface="ＭＳ Ｐゴシック" panose="020B0600070205080204" pitchFamily="50" charset="-128"/>
              <a:ea typeface="ＭＳ Ｐゴシック" panose="020B0600070205080204" pitchFamily="50" charset="-128"/>
            </a:rPr>
            <a:t>明細書とともに郵送又は持参にてご提出ください。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提出先は「提出先」シートをご確認ください。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注意事項</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○請求日について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記入不要です。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○押印について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代表者の印鑑（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相手方登録と同じ印鑑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をご押印ください。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0</xdr:colOff>
      <xdr:row>1</xdr:row>
      <xdr:rowOff>0</xdr:rowOff>
    </xdr:from>
    <xdr:to>
      <xdr:col>66</xdr:col>
      <xdr:colOff>16650</xdr:colOff>
      <xdr:row>15</xdr:row>
      <xdr:rowOff>311925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58000" y="171450"/>
          <a:ext cx="3960000" cy="3960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＜明細書の作成＞</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各シートにて必要事項の入力を終えたら自動表示されます。</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今回請求する利用者氏名及び金額が全て正しく記載されているかどうか、</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サービス提供時に用いた実績記録表と照らし合わせてご確認ください。</a:t>
          </a:r>
          <a:endParaRPr kumimoji="1" lang="en-US" altLang="ja-JP" sz="1100" b="0" u="sng">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もし記載されていない場合は、「利用者情報入力」シートにて、</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請求有無欄に「１」を選択していない可能性がありますので</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ご確認ください。</a:t>
          </a:r>
          <a:endParaRPr kumimoji="1" lang="en-US" altLang="ja-JP" sz="1100" b="0">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○利用者確認日欄について</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利用者確認日欄には、</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提供月の最終利用後に利用者に</a:t>
          </a:r>
          <a:endParaRPr kumimoji="1" lang="en-US" altLang="ja-JP" sz="1100" b="0"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実績記録表の確認を得た日</a:t>
          </a:r>
          <a:r>
            <a:rPr kumimoji="1" lang="ja-JP" altLang="en-US" sz="1100" b="0">
              <a:latin typeface="ＭＳ Ｐゴシック" panose="020B0600070205080204" pitchFamily="50" charset="-128"/>
              <a:ea typeface="ＭＳ Ｐゴシック" panose="020B0600070205080204" pitchFamily="50" charset="-128"/>
            </a:rPr>
            <a:t>を事業所にてご入力ください。</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（例）</a:t>
          </a:r>
          <a:r>
            <a:rPr kumimoji="1" lang="en-US" altLang="ja-JP" sz="1100" b="0">
              <a:latin typeface="ＭＳ Ｐゴシック" panose="020B0600070205080204" pitchFamily="50" charset="-128"/>
              <a:ea typeface="ＭＳ Ｐゴシック" panose="020B0600070205080204" pitchFamily="50" charset="-128"/>
            </a:rPr>
            <a:t>4</a:t>
          </a:r>
          <a:r>
            <a:rPr kumimoji="1" lang="ja-JP" altLang="en-US" sz="1100" b="0">
              <a:latin typeface="ＭＳ Ｐゴシック" panose="020B0600070205080204" pitchFamily="50" charset="-128"/>
              <a:ea typeface="ＭＳ Ｐゴシック" panose="020B0600070205080204" pitchFamily="50" charset="-128"/>
            </a:rPr>
            <a:t>月提供における実績記録確認日が</a:t>
          </a:r>
          <a:r>
            <a:rPr kumimoji="1" lang="en-US" altLang="ja-JP" sz="1100" b="0">
              <a:latin typeface="ＭＳ Ｐゴシック" panose="020B0600070205080204" pitchFamily="50" charset="-128"/>
              <a:ea typeface="ＭＳ Ｐゴシック" panose="020B0600070205080204" pitchFamily="50" charset="-128"/>
            </a:rPr>
            <a:t>28</a:t>
          </a:r>
          <a:r>
            <a:rPr kumimoji="1" lang="ja-JP" altLang="en-US" sz="1100" b="0">
              <a:latin typeface="ＭＳ Ｐゴシック" panose="020B0600070205080204" pitchFamily="50" charset="-128"/>
              <a:ea typeface="ＭＳ Ｐゴシック" panose="020B0600070205080204" pitchFamily="50" charset="-128"/>
            </a:rPr>
            <a:t>日→</a:t>
          </a:r>
          <a:r>
            <a:rPr kumimoji="1" lang="en-US" altLang="ja-JP" sz="1100" b="0">
              <a:latin typeface="ＭＳ Ｐゴシック" panose="020B0600070205080204" pitchFamily="50" charset="-128"/>
              <a:ea typeface="ＭＳ Ｐゴシック" panose="020B0600070205080204" pitchFamily="50" charset="-128"/>
            </a:rPr>
            <a:t>"4/28"</a:t>
          </a:r>
        </a:p>
        <a:p>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印刷してから手書きでも構いません。</a:t>
          </a:r>
          <a:endParaRPr kumimoji="1" lang="en-US" altLang="ja-JP" sz="1100" b="0">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必要ページ分印刷し、代表者印等（相手方登録と同じ印鑑）を</a:t>
          </a:r>
          <a:endParaRPr kumimoji="1" lang="en-US" altLang="ja-JP" sz="1100" b="0"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押印の上、請求書とともに郵送又は持参にてご提出ください。</a:t>
          </a:r>
          <a:endParaRPr kumimoji="1" lang="en-US" altLang="ja-JP" sz="1100" b="0" u="sng">
            <a:solidFill>
              <a:srgbClr val="FF0000"/>
            </a:solidFill>
            <a:latin typeface="ＭＳ Ｐゴシック" panose="020B0600070205080204" pitchFamily="50" charset="-128"/>
            <a:ea typeface="ＭＳ Ｐゴシック" panose="020B0600070205080204" pitchFamily="50" charset="-128"/>
          </a:endParaRPr>
        </a:p>
        <a:p>
          <a:r>
            <a:rPr kumimoji="1" lang="en-US" altLang="ja-JP" sz="1100" b="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u="none">
              <a:solidFill>
                <a:sysClr val="windowText" lastClr="000000"/>
              </a:solidFill>
              <a:latin typeface="ＭＳ Ｐゴシック" panose="020B0600070205080204" pitchFamily="50" charset="-128"/>
              <a:ea typeface="ＭＳ Ｐゴシック" panose="020B0600070205080204" pitchFamily="50" charset="-128"/>
            </a:rPr>
            <a:t>提出先は「提出先」シートをご確認ください。</a:t>
          </a:r>
          <a:endParaRPr kumimoji="1" lang="en-US" altLang="ja-JP" sz="1100" b="0"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114300</xdr:colOff>
      <xdr:row>0</xdr:row>
      <xdr:rowOff>76200</xdr:rowOff>
    </xdr:from>
    <xdr:to>
      <xdr:col>43</xdr:col>
      <xdr:colOff>114300</xdr:colOff>
      <xdr:row>1</xdr:row>
      <xdr:rowOff>228600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943600" y="76200"/>
          <a:ext cx="1371600" cy="38100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17</xdr:col>
      <xdr:colOff>9525</xdr:colOff>
      <xdr:row>19</xdr:row>
      <xdr:rowOff>190500</xdr:rowOff>
    </xdr:from>
    <xdr:to>
      <xdr:col>38</xdr:col>
      <xdr:colOff>104775</xdr:colOff>
      <xdr:row>21</xdr:row>
      <xdr:rowOff>203550</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2657475" y="5762625"/>
          <a:ext cx="3695700" cy="756000"/>
        </a:xfrm>
        <a:prstGeom prst="wedgeRoundRectCallout">
          <a:avLst>
            <a:gd name="adj1" fmla="val 71325"/>
            <a:gd name="adj2" fmla="val -193850"/>
            <a:gd name="adj3" fmla="val 166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紙媒体の実績記録表にてサービス提供の都度、</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利用者及びサービス提供者の確認（署名又は押印）</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をもらってください。</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ファイルには、</a:t>
          </a:r>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サービス提供者名</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をご入力ください。</a:t>
          </a:r>
        </a:p>
      </xdr:txBody>
    </xdr:sp>
    <xdr:clientData/>
  </xdr:twoCellAnchor>
  <xdr:twoCellAnchor>
    <xdr:from>
      <xdr:col>1</xdr:col>
      <xdr:colOff>95250</xdr:colOff>
      <xdr:row>17</xdr:row>
      <xdr:rowOff>190499</xdr:rowOff>
    </xdr:from>
    <xdr:to>
      <xdr:col>22</xdr:col>
      <xdr:colOff>66675</xdr:colOff>
      <xdr:row>18</xdr:row>
      <xdr:rowOff>279749</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285750" y="5019674"/>
          <a:ext cx="3286125" cy="460725"/>
        </a:xfrm>
        <a:prstGeom prst="wedgeRoundRectCallout">
          <a:avLst>
            <a:gd name="adj1" fmla="val -33989"/>
            <a:gd name="adj2" fmla="val -126455"/>
            <a:gd name="adj3" fmla="val 166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標準型は１、重心型は２、遷延性は３をご記入ください。</a:t>
          </a:r>
        </a:p>
      </xdr:txBody>
    </xdr:sp>
    <xdr:clientData/>
  </xdr:twoCellAnchor>
  <xdr:twoCellAnchor>
    <xdr:from>
      <xdr:col>19</xdr:col>
      <xdr:colOff>152400</xdr:colOff>
      <xdr:row>15</xdr:row>
      <xdr:rowOff>171449</xdr:rowOff>
    </xdr:from>
    <xdr:to>
      <xdr:col>39</xdr:col>
      <xdr:colOff>9525</xdr:colOff>
      <xdr:row>16</xdr:row>
      <xdr:rowOff>260699</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3143250" y="4257674"/>
          <a:ext cx="3286125" cy="460725"/>
        </a:xfrm>
        <a:prstGeom prst="wedgeRoundRectCallout">
          <a:avLst>
            <a:gd name="adj1" fmla="val 2243"/>
            <a:gd name="adj2" fmla="val -105781"/>
            <a:gd name="adj3" fmla="val 166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入浴加算がある場合は、「入浴加算」とご記入ください。</a:t>
          </a:r>
        </a:p>
      </xdr:txBody>
    </xdr:sp>
    <xdr:clientData/>
  </xdr:twoCellAnchor>
  <xdr:twoCellAnchor>
    <xdr:from>
      <xdr:col>45</xdr:col>
      <xdr:colOff>238125</xdr:colOff>
      <xdr:row>0</xdr:row>
      <xdr:rowOff>209550</xdr:rowOff>
    </xdr:from>
    <xdr:to>
      <xdr:col>51</xdr:col>
      <xdr:colOff>600076</xdr:colOff>
      <xdr:row>21</xdr:row>
      <xdr:rowOff>123826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7686675" y="209550"/>
          <a:ext cx="4476751" cy="622935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ＭＳ Ｐゴシック" panose="020B0600070205080204" pitchFamily="50" charset="-128"/>
              <a:ea typeface="ＭＳ Ｐゴシック" panose="020B0600070205080204" pitchFamily="50" charset="-128"/>
            </a:rPr>
            <a:t>・利用者情報シートの利用者№と同じシート名にて実績記録表を</a:t>
          </a:r>
        </a:p>
        <a:p>
          <a:r>
            <a:rPr kumimoji="1" lang="ja-JP" altLang="en-US" sz="1100" b="0">
              <a:latin typeface="ＭＳ Ｐゴシック" panose="020B0600070205080204" pitchFamily="50" charset="-128"/>
              <a:ea typeface="ＭＳ Ｐゴシック" panose="020B0600070205080204" pitchFamily="50" charset="-128"/>
            </a:rPr>
            <a:t>　作成いただきます。</a:t>
          </a:r>
        </a:p>
        <a:p>
          <a:endParaRPr kumimoji="1" lang="ja-JP" altLang="en-US"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・利用者情報シートに必要事項を入力し、</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請求有無欄に「</a:t>
          </a:r>
          <a:r>
            <a:rPr kumimoji="1" lang="en-US" altLang="ja-JP" sz="1100" b="0" u="sng">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」を入れる</a:t>
          </a:r>
        </a:p>
        <a:p>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　ことで利用者情報が表示されます</a:t>
          </a:r>
          <a:r>
            <a:rPr kumimoji="1" lang="ja-JP" altLang="en-US" sz="1100" b="0">
              <a:latin typeface="ＭＳ Ｐゴシック" panose="020B0600070205080204" pitchFamily="50" charset="-128"/>
              <a:ea typeface="ＭＳ Ｐゴシック" panose="020B0600070205080204" pitchFamily="50" charset="-128"/>
            </a:rPr>
            <a:t>。</a:t>
          </a:r>
        </a:p>
        <a:p>
          <a:endParaRPr kumimoji="1" lang="ja-JP" altLang="en-US"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・入力する個所は水色セルのみになります。</a:t>
          </a:r>
        </a:p>
        <a:p>
          <a:endParaRPr kumimoji="1" lang="ja-JP" altLang="en-US"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・「日付」、「種別」、「開始時刻」、「終了時刻」、利用者情報シートの</a:t>
          </a:r>
        </a:p>
        <a:p>
          <a:r>
            <a:rPr kumimoji="1" lang="ja-JP" altLang="en-US" sz="1100" b="0">
              <a:latin typeface="ＭＳ Ｐゴシック" panose="020B0600070205080204" pitchFamily="50" charset="-128"/>
              <a:ea typeface="ＭＳ Ｐゴシック" panose="020B0600070205080204" pitchFamily="50" charset="-128"/>
            </a:rPr>
            <a:t>　「利用者負担額」のいずれか一つでも入力がなければ、サービス費が</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　表示されませんのでご注意ください。</a:t>
          </a:r>
        </a:p>
        <a:p>
          <a:endParaRPr kumimoji="1" lang="ja-JP" altLang="en-US"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・途中で空白行が生じることのないよう、上に詰めてご入力ください。</a:t>
          </a:r>
        </a:p>
        <a:p>
          <a:endParaRPr kumimoji="1" lang="ja-JP" altLang="en-US"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①実績記録表の様式を印刷する。</a:t>
          </a:r>
        </a:p>
        <a:p>
          <a:r>
            <a:rPr kumimoji="1" lang="ja-JP" altLang="en-US" sz="1100" b="0">
              <a:latin typeface="ＭＳ Ｐゴシック" panose="020B0600070205080204" pitchFamily="50" charset="-128"/>
              <a:ea typeface="ＭＳ Ｐゴシック" panose="020B0600070205080204" pitchFamily="50" charset="-128"/>
            </a:rPr>
            <a:t>②利用者へのサービス提供の都度、「実績記録表」（紙媒体）に記録し、</a:t>
          </a:r>
        </a:p>
        <a:p>
          <a:r>
            <a:rPr kumimoji="1" lang="ja-JP" altLang="en-US" sz="1100" b="0">
              <a:latin typeface="ＭＳ Ｐゴシック" panose="020B0600070205080204" pitchFamily="50" charset="-128"/>
              <a:ea typeface="ＭＳ Ｐゴシック" panose="020B0600070205080204" pitchFamily="50" charset="-128"/>
            </a:rPr>
            <a:t>　　</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利用者及びサービス提供者の確認（署名又は押印）</a:t>
          </a:r>
          <a:r>
            <a:rPr kumimoji="1" lang="ja-JP" altLang="en-US" sz="1100" b="0">
              <a:latin typeface="ＭＳ Ｐゴシック" panose="020B0600070205080204" pitchFamily="50" charset="-128"/>
              <a:ea typeface="ＭＳ Ｐゴシック" panose="020B0600070205080204" pitchFamily="50" charset="-128"/>
            </a:rPr>
            <a:t>をもらう。</a:t>
          </a:r>
        </a:p>
        <a:p>
          <a:r>
            <a:rPr kumimoji="1" lang="ja-JP" altLang="en-US" sz="1100" b="0">
              <a:latin typeface="ＭＳ Ｐゴシック" panose="020B0600070205080204" pitchFamily="50" charset="-128"/>
              <a:ea typeface="ＭＳ Ｐゴシック" panose="020B0600070205080204" pitchFamily="50" charset="-128"/>
            </a:rPr>
            <a:t>③提供月の最終利用後に、「実績記録表」（紙媒体）の</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記載内容に</a:t>
          </a:r>
        </a:p>
        <a:p>
          <a:r>
            <a:rPr kumimoji="1" lang="ja-JP" altLang="en-US" sz="1100" b="0">
              <a:latin typeface="ＭＳ Ｐゴシック" panose="020B0600070205080204" pitchFamily="50" charset="-128"/>
              <a:ea typeface="ＭＳ Ｐゴシック" panose="020B0600070205080204" pitchFamily="50" charset="-128"/>
            </a:rPr>
            <a:t>　　</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誤りや不備がないか利用者に確認をもらう。</a:t>
          </a:r>
        </a:p>
        <a:p>
          <a:r>
            <a:rPr kumimoji="1" lang="ja-JP" altLang="en-US" sz="1100" b="0">
              <a:latin typeface="ＭＳ Ｐゴシック" panose="020B0600070205080204" pitchFamily="50" charset="-128"/>
              <a:ea typeface="ＭＳ Ｐゴシック" panose="020B0600070205080204" pitchFamily="50" charset="-128"/>
            </a:rPr>
            <a:t>④「実績記録表」（紙媒体）の内容を「実績記録表」（</a:t>
          </a:r>
          <a:r>
            <a:rPr kumimoji="1" lang="en-US" altLang="ja-JP" sz="1100" b="0">
              <a:latin typeface="ＭＳ Ｐゴシック" panose="020B0600070205080204" pitchFamily="50" charset="-128"/>
              <a:ea typeface="ＭＳ Ｐゴシック" panose="020B0600070205080204" pitchFamily="50" charset="-128"/>
            </a:rPr>
            <a:t>Excel</a:t>
          </a:r>
          <a:r>
            <a:rPr kumimoji="1" lang="ja-JP" altLang="en-US" sz="1100" b="0">
              <a:latin typeface="ＭＳ Ｐゴシック" panose="020B0600070205080204" pitchFamily="50" charset="-128"/>
              <a:ea typeface="ＭＳ Ｐゴシック" panose="020B0600070205080204" pitchFamily="50" charset="-128"/>
            </a:rPr>
            <a:t>）に入力する。</a:t>
          </a:r>
        </a:p>
        <a:p>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使用した実績記録表（紙媒体）と</a:t>
          </a:r>
          <a:r>
            <a:rPr kumimoji="1" lang="en-US" altLang="ja-JP" sz="1100" b="0" u="sng">
              <a:solidFill>
                <a:srgbClr val="FF0000"/>
              </a:solidFill>
              <a:latin typeface="ＭＳ Ｐゴシック" panose="020B0600070205080204" pitchFamily="50" charset="-128"/>
              <a:ea typeface="ＭＳ Ｐゴシック" panose="020B0600070205080204" pitchFamily="50" charset="-128"/>
            </a:rPr>
            <a:t>Excel</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の入力内容に相違があった</a:t>
          </a:r>
        </a:p>
        <a:p>
          <a:r>
            <a:rPr kumimoji="1" lang="ja-JP" altLang="en-US" sz="1100" b="0">
              <a:latin typeface="ＭＳ Ｐゴシック" panose="020B0600070205080204" pitchFamily="50" charset="-128"/>
              <a:ea typeface="ＭＳ Ｐゴシック" panose="020B0600070205080204" pitchFamily="50" charset="-128"/>
            </a:rPr>
            <a:t>　　　 </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場合は不正請求となります</a:t>
          </a:r>
          <a:r>
            <a:rPr kumimoji="1" lang="ja-JP" altLang="en-US" sz="1100" b="0">
              <a:latin typeface="ＭＳ Ｐゴシック" panose="020B0600070205080204" pitchFamily="50" charset="-128"/>
              <a:ea typeface="ＭＳ Ｐゴシック" panose="020B0600070205080204" pitchFamily="50" charset="-128"/>
            </a:rPr>
            <a:t>のでご注意ください。</a:t>
          </a:r>
        </a:p>
        <a:p>
          <a:r>
            <a:rPr kumimoji="1" lang="ja-JP" altLang="en-US" sz="1100" b="0">
              <a:latin typeface="ＭＳ Ｐゴシック" panose="020B0600070205080204" pitchFamily="50" charset="-128"/>
              <a:ea typeface="ＭＳ Ｐゴシック" panose="020B0600070205080204" pitchFamily="50" charset="-128"/>
            </a:rPr>
            <a:t>⑤入力した</a:t>
          </a:r>
          <a:r>
            <a:rPr kumimoji="1" lang="en-US" altLang="ja-JP" sz="1100" b="0">
              <a:latin typeface="ＭＳ Ｐゴシック" panose="020B0600070205080204" pitchFamily="50" charset="-128"/>
              <a:ea typeface="ＭＳ Ｐゴシック" panose="020B0600070205080204" pitchFamily="50" charset="-128"/>
            </a:rPr>
            <a:t>Excel</a:t>
          </a:r>
          <a:r>
            <a:rPr kumimoji="1" lang="ja-JP" altLang="en-US" sz="1100" b="0">
              <a:latin typeface="ＭＳ Ｐゴシック" panose="020B0600070205080204" pitchFamily="50" charset="-128"/>
              <a:ea typeface="ＭＳ Ｐゴシック" panose="020B0600070205080204" pitchFamily="50" charset="-128"/>
            </a:rPr>
            <a:t>ファイルを</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電子申請システムを使ってデータで提出</a:t>
          </a:r>
          <a:r>
            <a:rPr kumimoji="1" lang="ja-JP" altLang="en-US" sz="1100" b="0">
              <a:latin typeface="ＭＳ Ｐゴシック" panose="020B0600070205080204" pitchFamily="50" charset="-128"/>
              <a:ea typeface="ＭＳ Ｐゴシック" panose="020B0600070205080204" pitchFamily="50" charset="-128"/>
            </a:rPr>
            <a:t>する。</a:t>
          </a:r>
        </a:p>
        <a:p>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※④</a:t>
          </a:r>
          <a:r>
            <a:rPr kumimoji="1" lang="ja-JP" altLang="en-US" sz="1100" b="0">
              <a:latin typeface="ＭＳ Ｐゴシック" panose="020B0600070205080204" pitchFamily="50" charset="-128"/>
              <a:ea typeface="ＭＳ Ｐゴシック" panose="020B0600070205080204" pitchFamily="50" charset="-128"/>
            </a:rPr>
            <a:t>で入力した実績記録表各シートについて印刷不要です。</a:t>
          </a:r>
        </a:p>
        <a:p>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メール提出は不可です。</a:t>
          </a:r>
        </a:p>
        <a:p>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提出先は「提出先」シートをご確認ください。</a:t>
          </a:r>
        </a:p>
        <a:p>
          <a:endParaRPr kumimoji="1" lang="ja-JP" altLang="en-US"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サービス提供時に使用した利用者及びサービス提供者確認入りの</a:t>
          </a:r>
        </a:p>
        <a:p>
          <a:r>
            <a:rPr kumimoji="1" lang="ja-JP" altLang="en-US" sz="1100" b="0">
              <a:latin typeface="ＭＳ Ｐゴシック" panose="020B0600070205080204" pitchFamily="50" charset="-128"/>
              <a:ea typeface="ＭＳ Ｐゴシック" panose="020B0600070205080204" pitchFamily="50" charset="-128"/>
            </a:rPr>
            <a:t>　</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実績記録表（紙媒体）は事業所にて</a:t>
          </a:r>
          <a:r>
            <a:rPr kumimoji="1" lang="en-US" altLang="ja-JP" sz="1100" b="0" u="sng">
              <a:solidFill>
                <a:srgbClr val="FF0000"/>
              </a:solidFill>
              <a:latin typeface="ＭＳ Ｐゴシック" panose="020B0600070205080204" pitchFamily="50" charset="-128"/>
              <a:ea typeface="ＭＳ Ｐゴシック" panose="020B0600070205080204" pitchFamily="50" charset="-128"/>
            </a:rPr>
            <a:t>5</a:t>
          </a:r>
          <a:r>
            <a:rPr kumimoji="1" lang="ja-JP" altLang="en-US" sz="1100" b="0" u="sng">
              <a:solidFill>
                <a:srgbClr val="FF0000"/>
              </a:solidFill>
              <a:latin typeface="ＭＳ Ｐゴシック" panose="020B0600070205080204" pitchFamily="50" charset="-128"/>
              <a:ea typeface="ＭＳ Ｐゴシック" panose="020B0600070205080204" pitchFamily="50" charset="-128"/>
            </a:rPr>
            <a:t>年間保管してください。</a:t>
          </a:r>
        </a:p>
        <a:p>
          <a:r>
            <a:rPr kumimoji="1" lang="ja-JP" altLang="en-US" sz="1100" b="0">
              <a:latin typeface="ＭＳ Ｐゴシック" panose="020B0600070205080204" pitchFamily="50" charset="-128"/>
              <a:ea typeface="ＭＳ Ｐゴシック" panose="020B0600070205080204" pitchFamily="50" charset="-128"/>
            </a:rPr>
            <a:t>　ただし、請求内容の確認のために原本の提出を求める場合が</a:t>
          </a:r>
        </a:p>
        <a:p>
          <a:r>
            <a:rPr kumimoji="1" lang="ja-JP" altLang="en-US" sz="1100" b="0">
              <a:latin typeface="ＭＳ Ｐゴシック" panose="020B0600070205080204" pitchFamily="50" charset="-128"/>
              <a:ea typeface="ＭＳ Ｐゴシック" panose="020B0600070205080204" pitchFamily="50" charset="-128"/>
            </a:rPr>
            <a:t>　ありますので、適切に管理いただきますようお願いします。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ogoform.jp/f/tt5w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C000"/>
    <pageSetUpPr fitToPage="1"/>
  </sheetPr>
  <dimension ref="A1:E16"/>
  <sheetViews>
    <sheetView tabSelected="1" zoomScaleNormal="100" zoomScaleSheetLayoutView="100" workbookViewId="0">
      <selection activeCell="E14" sqref="E14"/>
    </sheetView>
  </sheetViews>
  <sheetFormatPr defaultRowHeight="15" customHeight="1" x14ac:dyDescent="0.4"/>
  <cols>
    <col min="1" max="1" width="2.5" style="102" customWidth="1"/>
    <col min="2" max="2" width="37.5" style="102" customWidth="1"/>
    <col min="3" max="3" width="11.625" style="102" bestFit="1" customWidth="1"/>
    <col min="4" max="4" width="18.375" style="102" bestFit="1" customWidth="1"/>
    <col min="5" max="5" width="62.75" style="102" customWidth="1"/>
    <col min="6" max="16384" width="9" style="102"/>
  </cols>
  <sheetData>
    <row r="1" spans="1:5" ht="36.75" customHeight="1" x14ac:dyDescent="0.4">
      <c r="A1" s="122" t="s">
        <v>156</v>
      </c>
      <c r="B1" s="122"/>
      <c r="C1" s="122"/>
      <c r="D1" s="122"/>
      <c r="E1" s="122"/>
    </row>
    <row r="2" spans="1:5" ht="15" customHeight="1" x14ac:dyDescent="0.4">
      <c r="B2" s="102" t="s">
        <v>149</v>
      </c>
    </row>
    <row r="3" spans="1:5" ht="15" customHeight="1" x14ac:dyDescent="0.4">
      <c r="B3" s="102" t="s">
        <v>162</v>
      </c>
    </row>
    <row r="4" spans="1:5" ht="15" customHeight="1" x14ac:dyDescent="0.4">
      <c r="B4" s="102" t="s">
        <v>179</v>
      </c>
    </row>
    <row r="6" spans="1:5" ht="15" customHeight="1" x14ac:dyDescent="0.4">
      <c r="B6" s="102" t="s">
        <v>173</v>
      </c>
    </row>
    <row r="7" spans="1:5" ht="15" customHeight="1" x14ac:dyDescent="0.4">
      <c r="B7" s="102" t="s">
        <v>175</v>
      </c>
    </row>
    <row r="8" spans="1:5" ht="15" customHeight="1" x14ac:dyDescent="0.4">
      <c r="B8" s="102" t="s">
        <v>174</v>
      </c>
    </row>
    <row r="9" spans="1:5" ht="15" customHeight="1" x14ac:dyDescent="0.4">
      <c r="B9" s="102" t="s">
        <v>176</v>
      </c>
    </row>
    <row r="10" spans="1:5" ht="15" customHeight="1" x14ac:dyDescent="0.4">
      <c r="B10" s="113" t="s">
        <v>177</v>
      </c>
    </row>
    <row r="12" spans="1:5" ht="18.75" customHeight="1" x14ac:dyDescent="0.4">
      <c r="B12" s="103" t="s">
        <v>150</v>
      </c>
      <c r="C12" s="103" t="s">
        <v>180</v>
      </c>
      <c r="D12" s="103" t="s">
        <v>151</v>
      </c>
      <c r="E12" s="103" t="s">
        <v>152</v>
      </c>
    </row>
    <row r="13" spans="1:5" ht="50.25" customHeight="1" x14ac:dyDescent="0.4">
      <c r="B13" s="118" t="s">
        <v>181</v>
      </c>
      <c r="C13" s="119" t="s">
        <v>163</v>
      </c>
      <c r="D13" s="119" t="s">
        <v>153</v>
      </c>
      <c r="E13" s="104" t="s">
        <v>178</v>
      </c>
    </row>
    <row r="14" spans="1:5" ht="31.5" customHeight="1" x14ac:dyDescent="0.4">
      <c r="B14" s="119"/>
      <c r="C14" s="119"/>
      <c r="D14" s="119"/>
      <c r="E14" s="105" t="s">
        <v>154</v>
      </c>
    </row>
    <row r="15" spans="1:5" ht="45" customHeight="1" x14ac:dyDescent="0.4">
      <c r="B15" s="106" t="s">
        <v>159</v>
      </c>
      <c r="C15" s="107" t="s">
        <v>164</v>
      </c>
      <c r="D15" s="107" t="s">
        <v>155</v>
      </c>
      <c r="E15" s="120" t="s">
        <v>160</v>
      </c>
    </row>
    <row r="16" spans="1:5" ht="45" customHeight="1" x14ac:dyDescent="0.4">
      <c r="B16" s="106" t="s">
        <v>161</v>
      </c>
      <c r="C16" s="107" t="s">
        <v>164</v>
      </c>
      <c r="D16" s="107" t="s">
        <v>155</v>
      </c>
      <c r="E16" s="121"/>
    </row>
  </sheetData>
  <sheetProtection algorithmName="SHA-512" hashValue="biqYVNoBj4ba/gXnMtgZt3Clfa7LTnnPD/rDVZQuDfizKztmikKCcZJ5IZ5LjHS5LgYqFAN+EuB241v0qRacpQ==" saltValue="0Iu0uvLBEUgb2XzGc6/XGw==" spinCount="100000" sheet="1" objects="1" scenarios="1" selectLockedCells="1"/>
  <mergeCells count="5">
    <mergeCell ref="B13:B14"/>
    <mergeCell ref="D13:D14"/>
    <mergeCell ref="E15:E16"/>
    <mergeCell ref="C13:C14"/>
    <mergeCell ref="A1:E1"/>
  </mergeCells>
  <phoneticPr fontId="2"/>
  <hyperlinks>
    <hyperlink ref="E14" r:id="rId1" xr:uid="{00000000-0004-0000-0000-000000000000}"/>
  </hyperlinks>
  <pageMargins left="0.7" right="0.7" top="0.75" bottom="0.75" header="0.3" footer="0.3"/>
  <pageSetup paperSize="9" scale="9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4</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00401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00402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00403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00404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00405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00406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00407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00408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00409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00410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00411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00412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00413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00414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00415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00416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00417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00418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00419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00420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00421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00422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00423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00424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00425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00426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00427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00428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00429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00430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00431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00432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00433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00434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00435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00436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00437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00438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00439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00440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09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900-000001000000}"/>
    <dataValidation type="whole" imeMode="off" allowBlank="1" showInputMessage="1" showErrorMessage="1" error="1~31までの数字をご入力ください。" sqref="B12:C31 B45:C64" xr:uid="{00000000-0002-0000-09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900-000003000000}">
      <formula1>"1,2,3"</formula1>
    </dataValidation>
    <dataValidation type="time" imeMode="off" allowBlank="1" showInputMessage="1" showErrorMessage="1" error="時刻形式（0:00）でご入力ください。" sqref="H12:J31 H45:J64" xr:uid="{00000000-0002-0000-09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9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5</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00501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00502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00503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00504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00505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00506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00507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00508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00509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00510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00511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00512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00513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00514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00515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00516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00517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00518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00519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00520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00521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00522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00523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00524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00525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00526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00527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00528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00529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00530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00531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00532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00533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00534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00535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00536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00537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00538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00539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00540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A00-000000000000}">
      <formula1>"入浴加算"</formula1>
    </dataValidation>
    <dataValidation type="time" imeMode="off" allowBlank="1" showInputMessage="1" showErrorMessage="1" error="時刻形式（0:00）でご入力ください。" sqref="H12:J31 H45:J64" xr:uid="{00000000-0002-0000-0A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A00-000002000000}">
      <formula1>"1,2,3"</formula1>
    </dataValidation>
    <dataValidation type="whole" imeMode="off" allowBlank="1" showInputMessage="1" showErrorMessage="1" error="1~31までの数字をご入力ください。" sqref="B12:C31 B45:C64" xr:uid="{00000000-0002-0000-0A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A00-000004000000}"/>
    <dataValidation type="time" imeMode="off" allowBlank="1" showInputMessage="1" showErrorMessage="1" error="時刻形式（0:00）でご入力ください。_x000a_※最終時刻は23:59です。" sqref="K12:M31 K45:M64" xr:uid="{00000000-0002-0000-0A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6</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00601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00602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00603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00604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00605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00606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00607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00608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00609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00610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00611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00612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00613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00614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00615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00616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00617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00618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00619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00620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00621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00622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00623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00624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00625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00626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00627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00628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00629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00630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00631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00632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00633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00634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00635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00636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00637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00638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00639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00640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0B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B00-000001000000}"/>
    <dataValidation type="whole" imeMode="off" allowBlank="1" showInputMessage="1" showErrorMessage="1" error="1~31までの数字をご入力ください。" sqref="B12:C31 B45:C64" xr:uid="{00000000-0002-0000-0B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B00-000003000000}">
      <formula1>"1,2,3"</formula1>
    </dataValidation>
    <dataValidation type="time" imeMode="off" allowBlank="1" showInputMessage="1" showErrorMessage="1" error="時刻形式（0:00）でご入力ください。" sqref="H12:J31 H45:J64" xr:uid="{00000000-0002-0000-0B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B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7</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00701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00702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00703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00704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00705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00706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00707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00708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00709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00710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00711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00712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00713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00714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00715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00716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00717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00718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00719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00720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00721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00722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00723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00724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00725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00726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00727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00728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00729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00730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00731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00732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00733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00734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00735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00736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00737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00738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00739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00740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C00-000000000000}">
      <formula1>"入浴加算"</formula1>
    </dataValidation>
    <dataValidation type="time" imeMode="off" allowBlank="1" showInputMessage="1" showErrorMessage="1" error="時刻形式（0:00）でご入力ください。" sqref="H12:J31 H45:J64" xr:uid="{00000000-0002-0000-0C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C00-000002000000}">
      <formula1>"1,2,3"</formula1>
    </dataValidation>
    <dataValidation type="whole" imeMode="off" allowBlank="1" showInputMessage="1" showErrorMessage="1" error="1~31までの数字をご入力ください。" sqref="B12:C31 B45:C64" xr:uid="{00000000-0002-0000-0C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C00-000004000000}"/>
    <dataValidation type="time" imeMode="off" allowBlank="1" showInputMessage="1" showErrorMessage="1" error="時刻形式（0:00）でご入力ください。_x000a_※最終時刻は23:59です。" sqref="K12:M31 K45:M64" xr:uid="{00000000-0002-0000-0C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8</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00801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00802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00803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00804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00805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00806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00807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00808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00809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00810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00811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00812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00813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00814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00815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00816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00817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00818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00819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00820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00821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00822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00823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00824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00825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00826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00827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00828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00829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00830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00831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00832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00833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00834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00835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00836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00837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00838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00839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00840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0D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D00-000001000000}"/>
    <dataValidation type="whole" imeMode="off" allowBlank="1" showInputMessage="1" showErrorMessage="1" error="1~31までの数字をご入力ください。" sqref="B12:C31 B45:C64" xr:uid="{00000000-0002-0000-0D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D00-000003000000}">
      <formula1>"1,2,3"</formula1>
    </dataValidation>
    <dataValidation type="time" imeMode="off" allowBlank="1" showInputMessage="1" showErrorMessage="1" error="時刻形式（0:00）でご入力ください。" sqref="H12:J31 H45:J64" xr:uid="{00000000-0002-0000-0D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D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9</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00901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00902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00903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00904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00905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00906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00907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00908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00909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00910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00911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00912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00913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00914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00915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00916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00917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00918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00919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00920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00921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00922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00923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00924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00925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00926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00927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00928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00929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00930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00931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00932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00933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00934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00935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00936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00937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00938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00939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00940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E00-000000000000}">
      <formula1>"入浴加算"</formula1>
    </dataValidation>
    <dataValidation type="time" imeMode="off" allowBlank="1" showInputMessage="1" showErrorMessage="1" error="時刻形式（0:00）でご入力ください。" sqref="H12:J31 H45:J64" xr:uid="{00000000-0002-0000-0E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E00-000002000000}">
      <formula1>"1,2,3"</formula1>
    </dataValidation>
    <dataValidation type="whole" imeMode="off" allowBlank="1" showInputMessage="1" showErrorMessage="1" error="1~31までの数字をご入力ください。" sqref="B12:C31 B45:C64" xr:uid="{00000000-0002-0000-0E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E00-000004000000}"/>
    <dataValidation type="time" imeMode="off" allowBlank="1" showInputMessage="1" showErrorMessage="1" error="時刻形式（0:00）でご入力ください。_x000a_※最終時刻は23:59です。" sqref="K12:M31 K45:M64" xr:uid="{00000000-0002-0000-0E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10</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01001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01002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01003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01004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01005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01006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01007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01008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01009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01010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01011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01012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01013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01014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01015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01016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01017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01018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01019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01020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01021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01022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01023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01024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01025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01026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01027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01028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01029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01030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01031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01032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01033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01034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01035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01036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01037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01038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01039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01040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0F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F00-000001000000}"/>
    <dataValidation type="whole" imeMode="off" allowBlank="1" showInputMessage="1" showErrorMessage="1" error="1~31までの数字をご入力ください。" sqref="B12:C31 B45:C64" xr:uid="{00000000-0002-0000-0F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F00-000003000000}">
      <formula1>"1,2,3"</formula1>
    </dataValidation>
    <dataValidation type="time" imeMode="off" allowBlank="1" showInputMessage="1" showErrorMessage="1" error="時刻形式（0:00）でご入力ください。" sqref="H12:J31 H45:J64" xr:uid="{00000000-0002-0000-0F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F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11</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01101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01102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01103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01104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01105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01106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01107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01108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01109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01110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01111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01112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01113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01114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01115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01116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01117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01118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01119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01120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01121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01122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01123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01124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01125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01126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01127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01128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01129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01130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01131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01132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01133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01134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01135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01136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01137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01138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01139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01140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0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000-000001000000}"/>
    <dataValidation type="whole" imeMode="off" allowBlank="1" showInputMessage="1" showErrorMessage="1" error="1~31までの数字をご入力ください。" sqref="B12:C31 B45:C64" xr:uid="{00000000-0002-0000-10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000-000003000000}">
      <formula1>"1,2,3"</formula1>
    </dataValidation>
    <dataValidation type="time" imeMode="off" allowBlank="1" showInputMessage="1" showErrorMessage="1" error="時刻形式（0:00）でご入力ください。" sqref="H12:J31 H45:J64" xr:uid="{00000000-0002-0000-10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0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12</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01201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01202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01203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01204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01205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01206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01207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01208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01209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01210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01211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01212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01213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01214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01215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01216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01217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01218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01219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01220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01221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01222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01223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01224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01225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01226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01227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01228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01229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01230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01231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01232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01233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01234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01235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01236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01237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01238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01239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01240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100-000000000000}">
      <formula1>"入浴加算"</formula1>
    </dataValidation>
    <dataValidation type="time" imeMode="off" allowBlank="1" showInputMessage="1" showErrorMessage="1" error="時刻形式（0:00）でご入力ください。" sqref="H12:J31 H45:J64" xr:uid="{00000000-0002-0000-11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100-000002000000}">
      <formula1>"1,2,3"</formula1>
    </dataValidation>
    <dataValidation type="whole" imeMode="off" allowBlank="1" showInputMessage="1" showErrorMessage="1" error="1~31までの数字をご入力ください。" sqref="B12:C31 B45:C64" xr:uid="{00000000-0002-0000-11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100-000004000000}"/>
    <dataValidation type="time" imeMode="off" allowBlank="1" showInputMessage="1" showErrorMessage="1" error="時刻形式（0:00）でご入力ください。_x000a_※最終時刻は23:59です。" sqref="K12:M31 K45:M64" xr:uid="{00000000-0002-0000-11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13</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01301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01302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01303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01304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01305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01306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01307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01308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01309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01310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01311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01312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01313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01314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01315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01316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01317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01318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01319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01320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01321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01322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01323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01324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01325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01326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01327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01328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01329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01330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01331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01332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01333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01334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01335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01336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01337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01338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01339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01340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2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200-000001000000}"/>
    <dataValidation type="whole" imeMode="off" allowBlank="1" showInputMessage="1" showErrorMessage="1" error="1~31までの数字をご入力ください。" sqref="B12:C31 B45:C64" xr:uid="{00000000-0002-0000-12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200-000003000000}">
      <formula1>"1,2,3"</formula1>
    </dataValidation>
    <dataValidation type="time" imeMode="off" allowBlank="1" showInputMessage="1" showErrorMessage="1" error="時刻形式（0:00）でご入力ください。" sqref="H12:J31 H45:J64" xr:uid="{00000000-0002-0000-12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2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B12"/>
  <sheetViews>
    <sheetView view="pageBreakPreview" zoomScaleNormal="100" zoomScaleSheetLayoutView="100" workbookViewId="0">
      <selection activeCell="B5" sqref="B5"/>
    </sheetView>
  </sheetViews>
  <sheetFormatPr defaultRowHeight="18.75" customHeight="1" x14ac:dyDescent="0.4"/>
  <cols>
    <col min="1" max="1" width="24.875" style="75" customWidth="1"/>
    <col min="2" max="2" width="62.5" style="75" customWidth="1"/>
    <col min="3" max="16384" width="9" style="75"/>
  </cols>
  <sheetData>
    <row r="1" spans="1:2" ht="36.75" customHeight="1" x14ac:dyDescent="0.4">
      <c r="A1" s="123" t="s">
        <v>137</v>
      </c>
      <c r="B1" s="123"/>
    </row>
    <row r="2" spans="1:2" s="96" customFormat="1" ht="17.25" customHeight="1" x14ac:dyDescent="0.4">
      <c r="A2" s="108" t="s">
        <v>147</v>
      </c>
    </row>
    <row r="3" spans="1:2" s="96" customFormat="1" ht="17.25" customHeight="1" x14ac:dyDescent="0.4">
      <c r="A3" s="94" t="s">
        <v>172</v>
      </c>
      <c r="B3" s="95"/>
    </row>
    <row r="4" spans="1:2" s="96" customFormat="1" ht="17.25" customHeight="1" x14ac:dyDescent="0.4">
      <c r="A4" s="94" t="s">
        <v>165</v>
      </c>
      <c r="B4" s="95"/>
    </row>
    <row r="5" spans="1:2" ht="38.25" customHeight="1" x14ac:dyDescent="0.4">
      <c r="A5" s="76" t="s">
        <v>124</v>
      </c>
      <c r="B5" s="21"/>
    </row>
    <row r="6" spans="1:2" ht="36" customHeight="1" x14ac:dyDescent="0.4">
      <c r="A6" s="76" t="s">
        <v>74</v>
      </c>
      <c r="B6" s="22"/>
    </row>
    <row r="7" spans="1:2" ht="36" customHeight="1" x14ac:dyDescent="0.4">
      <c r="A7" s="77" t="s">
        <v>45</v>
      </c>
      <c r="B7" s="22"/>
    </row>
    <row r="8" spans="1:2" ht="26.25" customHeight="1" x14ac:dyDescent="0.4">
      <c r="A8" s="76" t="s">
        <v>71</v>
      </c>
      <c r="B8" s="23"/>
    </row>
    <row r="9" spans="1:2" ht="26.25" customHeight="1" x14ac:dyDescent="0.4">
      <c r="A9" s="78" t="s">
        <v>72</v>
      </c>
      <c r="B9" s="23"/>
    </row>
    <row r="10" spans="1:2" ht="26.25" customHeight="1" x14ac:dyDescent="0.4">
      <c r="A10" s="77" t="s">
        <v>46</v>
      </c>
      <c r="B10" s="22"/>
    </row>
    <row r="11" spans="1:2" ht="26.25" customHeight="1" x14ac:dyDescent="0.4">
      <c r="A11" s="77" t="s">
        <v>47</v>
      </c>
      <c r="B11" s="22"/>
    </row>
    <row r="12" spans="1:2" ht="26.25" customHeight="1" x14ac:dyDescent="0.4">
      <c r="A12" s="76" t="s">
        <v>125</v>
      </c>
      <c r="B12" s="22"/>
    </row>
  </sheetData>
  <sheetProtection algorithmName="SHA-512" hashValue="/fFX/ITTDdPIfKSDBI4g8OumUQKEYKRQ/mMdwC2NGje2XY/dkfy89Rl9Oi79XuajugUZvA9UUo0OhVsqIXe82w==" saltValue="xDmvpl1BRzMcyKYbaPrvAg==" spinCount="100000" sheet="1" objects="1" scenarios="1" selectLockedCells="1"/>
  <mergeCells count="1">
    <mergeCell ref="A1:B1"/>
  </mergeCells>
  <phoneticPr fontId="2"/>
  <dataValidations xWindow="422" yWindow="343" count="3">
    <dataValidation imeMode="off" allowBlank="1" showInputMessage="1" showErrorMessage="1" sqref="B12" xr:uid="{00000000-0002-0000-0100-000000000000}"/>
    <dataValidation type="textLength" imeMode="off" operator="equal" allowBlank="1" showInputMessage="1" showErrorMessage="1" error="296010○○○○（10桁）でご入力ください。" sqref="B5" xr:uid="{00000000-0002-0000-0100-000001000000}">
      <formula1>10</formula1>
    </dataValidation>
    <dataValidation type="custom" imeMode="off" allowBlank="1" showInputMessage="1" showErrorMessage="1" error="（例）111-1111_x000a_のようにハイフンを入れてご入力ください。" sqref="B6" xr:uid="{00000000-0002-0000-0100-000002000000}">
      <formula1>(MID(B6,4,1)="-")*(LEN(B6)=8)</formula1>
    </dataValidation>
  </dataValidations>
  <pageMargins left="0.7" right="0.7" top="0.75" bottom="0.75" header="0.3" footer="0.3"/>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14</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01401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01402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01403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01404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01405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01406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01407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01408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01409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01410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01411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01412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01413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01414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01415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01416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01417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01418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01419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01420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01421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01422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01423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01424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01425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01426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01427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01428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01429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01430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01431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01432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01433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01434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01435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01436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01437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01438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01439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01440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300-000000000000}">
      <formula1>"入浴加算"</formula1>
    </dataValidation>
    <dataValidation type="time" imeMode="off" allowBlank="1" showInputMessage="1" showErrorMessage="1" error="時刻形式（0:00）でご入力ください。" sqref="H12:J31 H45:J64" xr:uid="{00000000-0002-0000-13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300-000002000000}">
      <formula1>"1,2,3"</formula1>
    </dataValidation>
    <dataValidation type="whole" imeMode="off" allowBlank="1" showInputMessage="1" showErrorMessage="1" error="1~31までの数字をご入力ください。" sqref="B12:C31 B45:C64" xr:uid="{00000000-0002-0000-13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300-000004000000}"/>
    <dataValidation type="time" imeMode="off" allowBlank="1" showInputMessage="1" showErrorMessage="1" error="時刻形式（0:00）でご入力ください。_x000a_※最終時刻は23:59です。" sqref="K12:M31 K45:M64" xr:uid="{00000000-0002-0000-13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15</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01501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01502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01503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01504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01505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01506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01507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01508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01509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01510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01511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01512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01513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01514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01515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01516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01517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01518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01519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01520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01521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01522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01523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01524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01525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01526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01527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01528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01529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01530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01531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01532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01533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01534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01535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01536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01537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01538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01539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01540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4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400-000001000000}"/>
    <dataValidation type="whole" imeMode="off" allowBlank="1" showInputMessage="1" showErrorMessage="1" error="1~31までの数字をご入力ください。" sqref="B12:C31 B45:C64" xr:uid="{00000000-0002-0000-14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400-000003000000}">
      <formula1>"1,2,3"</formula1>
    </dataValidation>
    <dataValidation type="time" imeMode="off" allowBlank="1" showInputMessage="1" showErrorMessage="1" error="時刻形式（0:00）でご入力ください。" sqref="H12:J31 H45:J64" xr:uid="{00000000-0002-0000-14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4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16</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01601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01602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01603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01604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01605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01606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01607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01608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01609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01610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01611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01612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01613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01614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01615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01616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01617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01618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01619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01620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01621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01622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01623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01624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01625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01626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01627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01628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01629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01630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01631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01632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01633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01634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01635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01636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01637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01638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01639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01640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500-000000000000}">
      <formula1>"入浴加算"</formula1>
    </dataValidation>
    <dataValidation type="time" imeMode="off" allowBlank="1" showInputMessage="1" showErrorMessage="1" error="時刻形式（0:00）でご入力ください。" sqref="H12:J31 H45:J64" xr:uid="{00000000-0002-0000-15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500-000002000000}">
      <formula1>"1,2,3"</formula1>
    </dataValidation>
    <dataValidation type="whole" imeMode="off" allowBlank="1" showInputMessage="1" showErrorMessage="1" error="1~31までの数字をご入力ください。" sqref="B12:C31 B45:C64" xr:uid="{00000000-0002-0000-15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500-000004000000}"/>
    <dataValidation type="time" imeMode="off" allowBlank="1" showInputMessage="1" showErrorMessage="1" error="時刻形式（0:00）でご入力ください。_x000a_※最終時刻は23:59です。" sqref="K12:M31 K45:M64" xr:uid="{00000000-0002-0000-15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17</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01701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01702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01703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01704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01705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01706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01707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01708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01709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01710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01711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01712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01713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01714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01715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01716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01717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01718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01719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01720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01721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01722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01723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01724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01725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01726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01727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01728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01729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01730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01731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01732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01733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01734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01735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01736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01737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01738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01739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01740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6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600-000001000000}"/>
    <dataValidation type="whole" imeMode="off" allowBlank="1" showInputMessage="1" showErrorMessage="1" error="1~31までの数字をご入力ください。" sqref="B12:C31 B45:C64" xr:uid="{00000000-0002-0000-16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600-000003000000}">
      <formula1>"1,2,3"</formula1>
    </dataValidation>
    <dataValidation type="time" imeMode="off" allowBlank="1" showInputMessage="1" showErrorMessage="1" error="時刻形式（0:00）でご入力ください。" sqref="H12:J31 H45:J64" xr:uid="{00000000-0002-0000-16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6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18</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01801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01802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01803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01804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01805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01806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01807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01808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01809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01810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01811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01812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01813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01814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01815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01816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01817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01818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01819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01820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01821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01822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01823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01824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01825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01826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01827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01828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01829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01830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01831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01832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01833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01834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01835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01836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01837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01838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01839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01840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700-000000000000}">
      <formula1>"入浴加算"</formula1>
    </dataValidation>
    <dataValidation type="time" imeMode="off" allowBlank="1" showInputMessage="1" showErrorMessage="1" error="時刻形式（0:00）でご入力ください。" sqref="H12:J31 H45:J64" xr:uid="{00000000-0002-0000-17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700-000002000000}">
      <formula1>"1,2,3"</formula1>
    </dataValidation>
    <dataValidation type="whole" imeMode="off" allowBlank="1" showInputMessage="1" showErrorMessage="1" error="1~31までの数字をご入力ください。" sqref="B12:C31 B45:C64" xr:uid="{00000000-0002-0000-17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700-000004000000}"/>
    <dataValidation type="time" imeMode="off" allowBlank="1" showInputMessage="1" showErrorMessage="1" error="時刻形式（0:00）でご入力ください。_x000a_※最終時刻は23:59です。" sqref="K12:M31 K45:M64" xr:uid="{00000000-0002-0000-17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19</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01901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01902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01903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01904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01905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01906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01907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01908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01909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01910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01911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01912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01913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01914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01915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01916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01917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01918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01919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01920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01921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01922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01923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01924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01925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01926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01927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01928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01929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01930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01931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01932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01933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01934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01935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01936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01937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01938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01939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01940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8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800-000001000000}"/>
    <dataValidation type="whole" imeMode="off" allowBlank="1" showInputMessage="1" showErrorMessage="1" error="1~31までの数字をご入力ください。" sqref="B12:C31 B45:C64" xr:uid="{00000000-0002-0000-18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800-000003000000}">
      <formula1>"1,2,3"</formula1>
    </dataValidation>
    <dataValidation type="time" imeMode="off" allowBlank="1" showInputMessage="1" showErrorMessage="1" error="時刻形式（0:00）でご入力ください。" sqref="H12:J31 H45:J64" xr:uid="{00000000-0002-0000-18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8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20</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02001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02002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02003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02004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02005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02006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02007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02008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02009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02010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02011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02012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02013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02014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02015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02016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02017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02018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02019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02020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02021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02022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02023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02024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02025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02026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02027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02028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02029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02030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02031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02032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02033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02034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02035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02036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02037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02038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02039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02040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900-000000000000}">
      <formula1>"入浴加算"</formula1>
    </dataValidation>
    <dataValidation type="time" imeMode="off" allowBlank="1" showInputMessage="1" showErrorMessage="1" error="時刻形式（0:00）でご入力ください。" sqref="H12:J31 H45:J64" xr:uid="{00000000-0002-0000-19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900-000002000000}">
      <formula1>"1,2,3"</formula1>
    </dataValidation>
    <dataValidation type="whole" imeMode="off" allowBlank="1" showInputMessage="1" showErrorMessage="1" error="1~31までの数字をご入力ください。" sqref="B12:C31 B45:C64" xr:uid="{00000000-0002-0000-19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900-000004000000}"/>
    <dataValidation type="time" imeMode="off" allowBlank="1" showInputMessage="1" showErrorMessage="1" error="時刻形式（0:00）でご入力ください。_x000a_※最終時刻は23:59です。" sqref="K12:M31 K45:M64" xr:uid="{00000000-0002-0000-19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21</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02101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02102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02103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02104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02105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02106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02107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02108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02109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02110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02111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02112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02113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02114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02115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02116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02117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02118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02119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02120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02121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02122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02123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02124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02125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02126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02127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02128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02129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02130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02131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02132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02133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02134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02135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02136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02137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02138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02139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02140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A00-000000000000}">
      <formula1>"入浴加算"</formula1>
    </dataValidation>
    <dataValidation type="time" imeMode="off" allowBlank="1" showInputMessage="1" showErrorMessage="1" error="時刻形式（0:00）でご入力ください。" sqref="H12:J31 H45:J64" xr:uid="{00000000-0002-0000-1A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A00-000002000000}">
      <formula1>"1,2,3"</formula1>
    </dataValidation>
    <dataValidation type="whole" imeMode="off" allowBlank="1" showInputMessage="1" showErrorMessage="1" error="1~31までの数字をご入力ください。" sqref="B12:C31 B45:C64" xr:uid="{00000000-0002-0000-1A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A00-000004000000}"/>
    <dataValidation type="time" imeMode="off" allowBlank="1" showInputMessage="1" showErrorMessage="1" error="時刻形式（0:00）でご入力ください。_x000a_※最終時刻は23:59です。" sqref="K12:M31 K45:M64" xr:uid="{00000000-0002-0000-1A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22</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02201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02202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02203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02204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02205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02206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02207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02208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02209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02210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02211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02212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02213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02214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02215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02216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02217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02218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02219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02220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02221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02222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02223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02224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02225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02226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02227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02228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02229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02230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02231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02232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02233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02234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02235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02236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02237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02238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02239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02240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B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B00-000001000000}"/>
    <dataValidation type="whole" imeMode="off" allowBlank="1" showInputMessage="1" showErrorMessage="1" error="1~31までの数字をご入力ください。" sqref="B12:C31 B45:C64" xr:uid="{00000000-0002-0000-1B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B00-000003000000}">
      <formula1>"1,2,3"</formula1>
    </dataValidation>
    <dataValidation type="time" imeMode="off" allowBlank="1" showInputMessage="1" showErrorMessage="1" error="時刻形式（0:00）でご入力ください。" sqref="H12:J31 H45:J64" xr:uid="{00000000-0002-0000-1B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B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23</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02301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02302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02303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02304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02305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02306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02307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02308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02309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02310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02311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02312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02313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02314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02315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02316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02317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02318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02319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02320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02321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02322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02323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02324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02325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02326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02327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02328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02329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02330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02331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02332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02333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02334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02335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02336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02337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02338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02339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02340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C00-000000000000}">
      <formula1>"入浴加算"</formula1>
    </dataValidation>
    <dataValidation type="time" imeMode="off" allowBlank="1" showInputMessage="1" showErrorMessage="1" error="時刻形式（0:00）でご入力ください。" sqref="H12:J31 H45:J64" xr:uid="{00000000-0002-0000-1C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C00-000002000000}">
      <formula1>"1,2,3"</formula1>
    </dataValidation>
    <dataValidation type="whole" imeMode="off" allowBlank="1" showInputMessage="1" showErrorMessage="1" error="1~31までの数字をご入力ください。" sqref="B12:C31 B45:C64" xr:uid="{00000000-0002-0000-1C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C00-000004000000}"/>
    <dataValidation type="time" imeMode="off" allowBlank="1" showInputMessage="1" showErrorMessage="1" error="時刻形式（0:00）でご入力ください。_x000a_※最終時刻は23:59です。" sqref="K12:M31 K45:M64" xr:uid="{00000000-0002-0000-1C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AB37"/>
  <sheetViews>
    <sheetView view="pageBreakPreview" zoomScaleNormal="100" zoomScaleSheetLayoutView="100" workbookViewId="0">
      <pane ySplit="7" topLeftCell="A8" activePane="bottomLeft" state="frozen"/>
      <selection pane="bottomLeft" activeCell="F3" sqref="F3:G3"/>
    </sheetView>
  </sheetViews>
  <sheetFormatPr defaultColWidth="5" defaultRowHeight="18.75" customHeight="1" x14ac:dyDescent="0.4"/>
  <cols>
    <col min="1" max="1" width="5" style="10" customWidth="1"/>
    <col min="2" max="2" width="5" style="10"/>
    <col min="3" max="3" width="5" style="13"/>
    <col min="4" max="4" width="5" style="13" customWidth="1"/>
    <col min="5" max="5" width="5" style="13"/>
    <col min="6" max="11" width="5" style="10"/>
    <col min="12" max="13" width="5" style="12"/>
    <col min="14" max="14" width="5" style="10"/>
    <col min="15" max="15" width="5" style="10" customWidth="1"/>
    <col min="16" max="21" width="5" style="10"/>
    <col min="22" max="23" width="5" style="10" customWidth="1"/>
    <col min="24" max="24" width="16.875" style="10" customWidth="1"/>
    <col min="25" max="25" width="2.25" style="49" customWidth="1"/>
    <col min="26" max="26" width="7" style="10" hidden="1" customWidth="1"/>
    <col min="27" max="28" width="6.5" style="49" hidden="1" customWidth="1"/>
    <col min="29" max="16384" width="5" style="49"/>
  </cols>
  <sheetData>
    <row r="1" spans="1:28" ht="36" customHeight="1" x14ac:dyDescent="0.4">
      <c r="A1" s="164" t="s">
        <v>138</v>
      </c>
      <c r="B1" s="164"/>
      <c r="C1" s="164"/>
      <c r="D1" s="164"/>
      <c r="E1" s="164"/>
      <c r="F1" s="164"/>
      <c r="G1" s="164"/>
      <c r="H1" s="164"/>
      <c r="I1" s="164"/>
      <c r="J1" s="164"/>
      <c r="K1" s="164"/>
      <c r="L1" s="164"/>
      <c r="M1" s="164"/>
      <c r="N1" s="163" t="s">
        <v>141</v>
      </c>
      <c r="O1" s="163"/>
      <c r="P1" s="163"/>
      <c r="Q1" s="163"/>
      <c r="R1" s="163"/>
      <c r="S1" s="163"/>
      <c r="T1" s="163"/>
      <c r="U1" s="163"/>
      <c r="V1" s="163"/>
      <c r="W1" s="163"/>
      <c r="X1" s="99"/>
    </row>
    <row r="2" spans="1:28" ht="11.25" customHeight="1" x14ac:dyDescent="0.4">
      <c r="B2" s="19"/>
      <c r="C2" s="11"/>
      <c r="D2" s="11"/>
      <c r="E2" s="11"/>
    </row>
    <row r="3" spans="1:28" ht="18" customHeight="1" x14ac:dyDescent="0.4">
      <c r="B3" s="20"/>
      <c r="C3" s="169" t="s">
        <v>48</v>
      </c>
      <c r="D3" s="170"/>
      <c r="E3" s="170"/>
      <c r="F3" s="167"/>
      <c r="G3" s="167"/>
      <c r="H3" s="18" t="s">
        <v>49</v>
      </c>
      <c r="I3" s="111"/>
      <c r="J3" s="16" t="s">
        <v>50</v>
      </c>
      <c r="L3" s="165" t="s">
        <v>103</v>
      </c>
      <c r="M3" s="166"/>
      <c r="N3" s="166"/>
      <c r="O3" s="167"/>
      <c r="P3" s="167"/>
      <c r="Q3" s="18" t="s">
        <v>49</v>
      </c>
      <c r="R3" s="111"/>
      <c r="S3" s="16" t="s">
        <v>50</v>
      </c>
      <c r="U3" s="19"/>
      <c r="V3" s="19"/>
      <c r="W3" s="19"/>
      <c r="X3" s="19"/>
      <c r="AA3" s="50" t="str">
        <f>IFERROR(DATEVALUE(F3&amp;H3&amp;I3&amp;J3&amp;1&amp;"日"),"")</f>
        <v/>
      </c>
      <c r="AB3" s="50" t="str">
        <f>IFERROR(DATEVALUE(O3&amp;Q3&amp;R3&amp;S3&amp;1&amp;"日"),"")</f>
        <v/>
      </c>
    </row>
    <row r="4" spans="1:28" ht="11.25" customHeight="1" x14ac:dyDescent="0.4"/>
    <row r="5" spans="1:28" s="10" customFormat="1" ht="37.5" customHeight="1" x14ac:dyDescent="0.4">
      <c r="A5" s="171" t="s">
        <v>54</v>
      </c>
      <c r="B5" s="46" t="s">
        <v>70</v>
      </c>
      <c r="C5" s="152" t="s">
        <v>24</v>
      </c>
      <c r="D5" s="153"/>
      <c r="E5" s="154"/>
      <c r="F5" s="149" t="s">
        <v>39</v>
      </c>
      <c r="G5" s="150"/>
      <c r="H5" s="151"/>
      <c r="I5" s="149" t="s">
        <v>40</v>
      </c>
      <c r="J5" s="150"/>
      <c r="K5" s="150"/>
      <c r="L5" s="178" t="s">
        <v>41</v>
      </c>
      <c r="M5" s="179"/>
      <c r="N5" s="46" t="s">
        <v>44</v>
      </c>
      <c r="O5" s="149" t="s">
        <v>101</v>
      </c>
      <c r="P5" s="151"/>
      <c r="Q5" s="149" t="s">
        <v>68</v>
      </c>
      <c r="R5" s="151"/>
      <c r="S5" s="168" t="s">
        <v>42</v>
      </c>
      <c r="T5" s="168"/>
      <c r="U5" s="168"/>
      <c r="V5" s="168" t="s">
        <v>102</v>
      </c>
      <c r="W5" s="168"/>
      <c r="X5" s="100" t="s">
        <v>158</v>
      </c>
    </row>
    <row r="6" spans="1:28" ht="39" customHeight="1" x14ac:dyDescent="0.4">
      <c r="A6" s="172"/>
      <c r="B6" s="17" t="s">
        <v>83</v>
      </c>
      <c r="C6" s="160" t="s">
        <v>75</v>
      </c>
      <c r="D6" s="161"/>
      <c r="E6" s="162"/>
      <c r="F6" s="157" t="s">
        <v>121</v>
      </c>
      <c r="G6" s="158"/>
      <c r="H6" s="159"/>
      <c r="I6" s="157" t="s">
        <v>122</v>
      </c>
      <c r="J6" s="158"/>
      <c r="K6" s="158"/>
      <c r="L6" s="155" t="s">
        <v>127</v>
      </c>
      <c r="M6" s="156"/>
      <c r="N6" s="14" t="s">
        <v>123</v>
      </c>
      <c r="O6" s="147" t="s">
        <v>53</v>
      </c>
      <c r="P6" s="148"/>
      <c r="Q6" s="147" t="s">
        <v>67</v>
      </c>
      <c r="R6" s="148"/>
      <c r="S6" s="138" t="s">
        <v>136</v>
      </c>
      <c r="T6" s="138"/>
      <c r="U6" s="138"/>
      <c r="V6" s="138" t="s">
        <v>52</v>
      </c>
      <c r="W6" s="138"/>
      <c r="X6" s="101" t="s">
        <v>157</v>
      </c>
    </row>
    <row r="7" spans="1:28" ht="18.75" customHeight="1" x14ac:dyDescent="0.4">
      <c r="A7" s="15" t="s">
        <v>51</v>
      </c>
      <c r="B7" s="52">
        <v>1</v>
      </c>
      <c r="C7" s="139" t="s">
        <v>43</v>
      </c>
      <c r="D7" s="140"/>
      <c r="E7" s="141"/>
      <c r="F7" s="142" t="s">
        <v>76</v>
      </c>
      <c r="G7" s="143"/>
      <c r="H7" s="144"/>
      <c r="I7" s="142" t="s">
        <v>128</v>
      </c>
      <c r="J7" s="143"/>
      <c r="K7" s="143"/>
      <c r="L7" s="145">
        <v>41456</v>
      </c>
      <c r="M7" s="146"/>
      <c r="N7" s="45" t="str">
        <f t="shared" ref="N7:N37" si="0">IFERROR(IF(L7="","",DATEDIF(L7,$AA$3,"Y")),"")</f>
        <v/>
      </c>
      <c r="O7" s="174">
        <v>4</v>
      </c>
      <c r="P7" s="175"/>
      <c r="Q7" s="176" t="s">
        <v>69</v>
      </c>
      <c r="R7" s="177"/>
      <c r="S7" s="136" t="str">
        <f>IF(Q7="10%","課税世帯",IF(Q7="0%","非課税世帯",IF(Q7="0円","生活保護世帯","")))</f>
        <v>課税世帯</v>
      </c>
      <c r="T7" s="136"/>
      <c r="U7" s="136"/>
      <c r="V7" s="173">
        <v>4</v>
      </c>
      <c r="W7" s="173"/>
      <c r="X7" s="98"/>
      <c r="Z7" s="51" t="s">
        <v>77</v>
      </c>
    </row>
    <row r="8" spans="1:28" ht="18.75" customHeight="1" x14ac:dyDescent="0.4">
      <c r="A8" s="15">
        <v>1</v>
      </c>
      <c r="B8" s="112"/>
      <c r="C8" s="124"/>
      <c r="D8" s="125"/>
      <c r="E8" s="126"/>
      <c r="F8" s="127"/>
      <c r="G8" s="128"/>
      <c r="H8" s="129"/>
      <c r="I8" s="127"/>
      <c r="J8" s="128"/>
      <c r="K8" s="128"/>
      <c r="L8" s="130"/>
      <c r="M8" s="131"/>
      <c r="N8" s="45" t="str">
        <f t="shared" si="0"/>
        <v/>
      </c>
      <c r="O8" s="132"/>
      <c r="P8" s="133"/>
      <c r="Q8" s="134"/>
      <c r="R8" s="135"/>
      <c r="S8" s="136" t="str">
        <f>IF(Q8="10%","課税世帯",IF(Q8="0%","非課税世帯",IF(Q8="0円","生活保護世帯","")))</f>
        <v/>
      </c>
      <c r="T8" s="136"/>
      <c r="U8" s="136"/>
      <c r="V8" s="137"/>
      <c r="W8" s="137"/>
      <c r="X8" s="97"/>
      <c r="Z8" s="51" t="str">
        <f>IF(B8,ROW(A8),"")</f>
        <v/>
      </c>
    </row>
    <row r="9" spans="1:28" ht="18.75" customHeight="1" x14ac:dyDescent="0.4">
      <c r="A9" s="15">
        <v>2</v>
      </c>
      <c r="B9" s="112"/>
      <c r="C9" s="124"/>
      <c r="D9" s="125"/>
      <c r="E9" s="126"/>
      <c r="F9" s="127"/>
      <c r="G9" s="128"/>
      <c r="H9" s="129"/>
      <c r="I9" s="127"/>
      <c r="J9" s="128"/>
      <c r="K9" s="128"/>
      <c r="L9" s="130"/>
      <c r="M9" s="131"/>
      <c r="N9" s="45" t="str">
        <f t="shared" si="0"/>
        <v/>
      </c>
      <c r="O9" s="132"/>
      <c r="P9" s="133"/>
      <c r="Q9" s="134"/>
      <c r="R9" s="135"/>
      <c r="S9" s="136" t="str">
        <f t="shared" ref="S9:S13" si="1">IF(Q9="10%","課税世帯",IF(Q9="0%","非課税世帯",IF(Q9="0円","生活保護世帯","")))</f>
        <v/>
      </c>
      <c r="T9" s="136"/>
      <c r="U9" s="136"/>
      <c r="V9" s="137"/>
      <c r="W9" s="137"/>
      <c r="X9" s="97"/>
      <c r="Z9" s="51" t="str">
        <f t="shared" ref="Z9:Z37" si="2">IF(B9,ROW(A9),"")</f>
        <v/>
      </c>
    </row>
    <row r="10" spans="1:28" ht="18.75" customHeight="1" x14ac:dyDescent="0.4">
      <c r="A10" s="15">
        <v>3</v>
      </c>
      <c r="B10" s="114"/>
      <c r="C10" s="124"/>
      <c r="D10" s="125"/>
      <c r="E10" s="126"/>
      <c r="F10" s="127"/>
      <c r="G10" s="128"/>
      <c r="H10" s="129"/>
      <c r="I10" s="127"/>
      <c r="J10" s="128"/>
      <c r="K10" s="128"/>
      <c r="L10" s="130"/>
      <c r="M10" s="131"/>
      <c r="N10" s="45" t="str">
        <f t="shared" si="0"/>
        <v/>
      </c>
      <c r="O10" s="132"/>
      <c r="P10" s="133"/>
      <c r="Q10" s="134"/>
      <c r="R10" s="135"/>
      <c r="S10" s="136" t="str">
        <f t="shared" si="1"/>
        <v/>
      </c>
      <c r="T10" s="136"/>
      <c r="U10" s="136"/>
      <c r="V10" s="137"/>
      <c r="W10" s="137"/>
      <c r="X10" s="97"/>
      <c r="Z10" s="51" t="str">
        <f t="shared" si="2"/>
        <v/>
      </c>
    </row>
    <row r="11" spans="1:28" ht="18.75" customHeight="1" x14ac:dyDescent="0.4">
      <c r="A11" s="15">
        <v>4</v>
      </c>
      <c r="B11" s="114"/>
      <c r="C11" s="124"/>
      <c r="D11" s="125"/>
      <c r="E11" s="126"/>
      <c r="F11" s="127"/>
      <c r="G11" s="128"/>
      <c r="H11" s="129"/>
      <c r="I11" s="127"/>
      <c r="J11" s="128"/>
      <c r="K11" s="128"/>
      <c r="L11" s="130"/>
      <c r="M11" s="131"/>
      <c r="N11" s="45" t="str">
        <f t="shared" si="0"/>
        <v/>
      </c>
      <c r="O11" s="132"/>
      <c r="P11" s="133"/>
      <c r="Q11" s="134"/>
      <c r="R11" s="135"/>
      <c r="S11" s="136" t="str">
        <f t="shared" si="1"/>
        <v/>
      </c>
      <c r="T11" s="136"/>
      <c r="U11" s="136"/>
      <c r="V11" s="137"/>
      <c r="W11" s="137"/>
      <c r="X11" s="97"/>
      <c r="Z11" s="51" t="str">
        <f t="shared" si="2"/>
        <v/>
      </c>
    </row>
    <row r="12" spans="1:28" ht="18.75" customHeight="1" x14ac:dyDescent="0.4">
      <c r="A12" s="15">
        <v>5</v>
      </c>
      <c r="B12" s="114"/>
      <c r="C12" s="124"/>
      <c r="D12" s="125"/>
      <c r="E12" s="126"/>
      <c r="F12" s="127"/>
      <c r="G12" s="128"/>
      <c r="H12" s="129"/>
      <c r="I12" s="127"/>
      <c r="J12" s="128"/>
      <c r="K12" s="128"/>
      <c r="L12" s="130"/>
      <c r="M12" s="131"/>
      <c r="N12" s="45" t="str">
        <f t="shared" si="0"/>
        <v/>
      </c>
      <c r="O12" s="132"/>
      <c r="P12" s="133"/>
      <c r="Q12" s="134"/>
      <c r="R12" s="135"/>
      <c r="S12" s="136" t="str">
        <f t="shared" si="1"/>
        <v/>
      </c>
      <c r="T12" s="136"/>
      <c r="U12" s="136"/>
      <c r="V12" s="137"/>
      <c r="W12" s="137"/>
      <c r="X12" s="97"/>
      <c r="Z12" s="51" t="str">
        <f t="shared" si="2"/>
        <v/>
      </c>
    </row>
    <row r="13" spans="1:28" ht="18.75" customHeight="1" x14ac:dyDescent="0.4">
      <c r="A13" s="15">
        <v>6</v>
      </c>
      <c r="B13" s="114"/>
      <c r="C13" s="124"/>
      <c r="D13" s="125"/>
      <c r="E13" s="126"/>
      <c r="F13" s="127"/>
      <c r="G13" s="128"/>
      <c r="H13" s="129"/>
      <c r="I13" s="127"/>
      <c r="J13" s="128"/>
      <c r="K13" s="128"/>
      <c r="L13" s="130"/>
      <c r="M13" s="131"/>
      <c r="N13" s="45" t="str">
        <f t="shared" si="0"/>
        <v/>
      </c>
      <c r="O13" s="132"/>
      <c r="P13" s="133"/>
      <c r="Q13" s="134"/>
      <c r="R13" s="135"/>
      <c r="S13" s="136" t="str">
        <f t="shared" si="1"/>
        <v/>
      </c>
      <c r="T13" s="136"/>
      <c r="U13" s="136"/>
      <c r="V13" s="137"/>
      <c r="W13" s="137"/>
      <c r="X13" s="97"/>
      <c r="Z13" s="51" t="str">
        <f t="shared" si="2"/>
        <v/>
      </c>
    </row>
    <row r="14" spans="1:28" ht="18.75" customHeight="1" x14ac:dyDescent="0.4">
      <c r="A14" s="15">
        <v>7</v>
      </c>
      <c r="B14" s="114"/>
      <c r="C14" s="124"/>
      <c r="D14" s="125"/>
      <c r="E14" s="126"/>
      <c r="F14" s="127"/>
      <c r="G14" s="128"/>
      <c r="H14" s="129"/>
      <c r="I14" s="127"/>
      <c r="J14" s="128"/>
      <c r="K14" s="128"/>
      <c r="L14" s="130"/>
      <c r="M14" s="131"/>
      <c r="N14" s="45" t="str">
        <f t="shared" si="0"/>
        <v/>
      </c>
      <c r="O14" s="132"/>
      <c r="P14" s="133"/>
      <c r="Q14" s="134"/>
      <c r="R14" s="135"/>
      <c r="S14" s="136" t="str">
        <f t="shared" ref="S14:S15" si="3">IF(Q14="10%","課税世帯",IF(Q14="0%","非課税世帯",IF(Q14="0円","生活保護世帯","")))</f>
        <v/>
      </c>
      <c r="T14" s="136"/>
      <c r="U14" s="136"/>
      <c r="V14" s="137"/>
      <c r="W14" s="137"/>
      <c r="X14" s="97"/>
      <c r="Z14" s="51" t="str">
        <f t="shared" si="2"/>
        <v/>
      </c>
    </row>
    <row r="15" spans="1:28" ht="18.75" customHeight="1" x14ac:dyDescent="0.4">
      <c r="A15" s="15">
        <v>8</v>
      </c>
      <c r="B15" s="114"/>
      <c r="C15" s="124"/>
      <c r="D15" s="125"/>
      <c r="E15" s="126"/>
      <c r="F15" s="127"/>
      <c r="G15" s="128"/>
      <c r="H15" s="129"/>
      <c r="I15" s="127"/>
      <c r="J15" s="128"/>
      <c r="K15" s="128"/>
      <c r="L15" s="130"/>
      <c r="M15" s="131"/>
      <c r="N15" s="45" t="str">
        <f t="shared" si="0"/>
        <v/>
      </c>
      <c r="O15" s="132"/>
      <c r="P15" s="133"/>
      <c r="Q15" s="134"/>
      <c r="R15" s="135"/>
      <c r="S15" s="136" t="str">
        <f t="shared" si="3"/>
        <v/>
      </c>
      <c r="T15" s="136"/>
      <c r="U15" s="136"/>
      <c r="V15" s="137"/>
      <c r="W15" s="137"/>
      <c r="X15" s="97"/>
      <c r="Z15" s="51" t="str">
        <f t="shared" si="2"/>
        <v/>
      </c>
    </row>
    <row r="16" spans="1:28" ht="18.75" customHeight="1" x14ac:dyDescent="0.4">
      <c r="A16" s="15">
        <v>9</v>
      </c>
      <c r="B16" s="114"/>
      <c r="C16" s="124"/>
      <c r="D16" s="125"/>
      <c r="E16" s="126"/>
      <c r="F16" s="127"/>
      <c r="G16" s="128"/>
      <c r="H16" s="129"/>
      <c r="I16" s="127"/>
      <c r="J16" s="128"/>
      <c r="K16" s="128"/>
      <c r="L16" s="130"/>
      <c r="M16" s="131"/>
      <c r="N16" s="45" t="str">
        <f t="shared" si="0"/>
        <v/>
      </c>
      <c r="O16" s="132"/>
      <c r="P16" s="133"/>
      <c r="Q16" s="134"/>
      <c r="R16" s="135"/>
      <c r="S16" s="136" t="str">
        <f t="shared" ref="S16:S37" si="4">IF(Q16="10%","課税世帯",IF(Q16="0%","非課税世帯",IF(Q16="0円","生活保護世帯","")))</f>
        <v/>
      </c>
      <c r="T16" s="136"/>
      <c r="U16" s="136"/>
      <c r="V16" s="137"/>
      <c r="W16" s="137"/>
      <c r="X16" s="97"/>
      <c r="Z16" s="51" t="str">
        <f t="shared" si="2"/>
        <v/>
      </c>
    </row>
    <row r="17" spans="1:26" ht="18.75" customHeight="1" x14ac:dyDescent="0.4">
      <c r="A17" s="15">
        <v>10</v>
      </c>
      <c r="B17" s="114"/>
      <c r="C17" s="124"/>
      <c r="D17" s="125"/>
      <c r="E17" s="126"/>
      <c r="F17" s="127"/>
      <c r="G17" s="128"/>
      <c r="H17" s="129"/>
      <c r="I17" s="127"/>
      <c r="J17" s="128"/>
      <c r="K17" s="128"/>
      <c r="L17" s="130"/>
      <c r="M17" s="131"/>
      <c r="N17" s="45" t="str">
        <f t="shared" si="0"/>
        <v/>
      </c>
      <c r="O17" s="132"/>
      <c r="P17" s="133"/>
      <c r="Q17" s="134"/>
      <c r="R17" s="135"/>
      <c r="S17" s="136" t="str">
        <f t="shared" si="4"/>
        <v/>
      </c>
      <c r="T17" s="136"/>
      <c r="U17" s="136"/>
      <c r="V17" s="137"/>
      <c r="W17" s="137"/>
      <c r="X17" s="97"/>
      <c r="Z17" s="51" t="str">
        <f t="shared" si="2"/>
        <v/>
      </c>
    </row>
    <row r="18" spans="1:26" ht="18.75" customHeight="1" x14ac:dyDescent="0.4">
      <c r="A18" s="15">
        <v>11</v>
      </c>
      <c r="B18" s="114"/>
      <c r="C18" s="124"/>
      <c r="D18" s="125"/>
      <c r="E18" s="126"/>
      <c r="F18" s="127"/>
      <c r="G18" s="128"/>
      <c r="H18" s="129"/>
      <c r="I18" s="127"/>
      <c r="J18" s="128"/>
      <c r="K18" s="128"/>
      <c r="L18" s="130"/>
      <c r="M18" s="131"/>
      <c r="N18" s="45" t="str">
        <f t="shared" si="0"/>
        <v/>
      </c>
      <c r="O18" s="132"/>
      <c r="P18" s="133"/>
      <c r="Q18" s="134"/>
      <c r="R18" s="135"/>
      <c r="S18" s="136" t="str">
        <f t="shared" si="4"/>
        <v/>
      </c>
      <c r="T18" s="136"/>
      <c r="U18" s="136"/>
      <c r="V18" s="137"/>
      <c r="W18" s="137"/>
      <c r="X18" s="97"/>
      <c r="Z18" s="51" t="str">
        <f t="shared" si="2"/>
        <v/>
      </c>
    </row>
    <row r="19" spans="1:26" ht="18.75" customHeight="1" x14ac:dyDescent="0.4">
      <c r="A19" s="15">
        <v>12</v>
      </c>
      <c r="B19" s="114"/>
      <c r="C19" s="124"/>
      <c r="D19" s="125"/>
      <c r="E19" s="126"/>
      <c r="F19" s="127"/>
      <c r="G19" s="128"/>
      <c r="H19" s="129"/>
      <c r="I19" s="127"/>
      <c r="J19" s="128"/>
      <c r="K19" s="128"/>
      <c r="L19" s="130"/>
      <c r="M19" s="131"/>
      <c r="N19" s="45" t="str">
        <f t="shared" si="0"/>
        <v/>
      </c>
      <c r="O19" s="132"/>
      <c r="P19" s="133"/>
      <c r="Q19" s="134"/>
      <c r="R19" s="135"/>
      <c r="S19" s="136" t="str">
        <f t="shared" si="4"/>
        <v/>
      </c>
      <c r="T19" s="136"/>
      <c r="U19" s="136"/>
      <c r="V19" s="137"/>
      <c r="W19" s="137"/>
      <c r="X19" s="97"/>
      <c r="Z19" s="51" t="str">
        <f t="shared" si="2"/>
        <v/>
      </c>
    </row>
    <row r="20" spans="1:26" ht="18.75" customHeight="1" x14ac:dyDescent="0.4">
      <c r="A20" s="15">
        <v>13</v>
      </c>
      <c r="B20" s="114"/>
      <c r="C20" s="124"/>
      <c r="D20" s="125"/>
      <c r="E20" s="126"/>
      <c r="F20" s="127"/>
      <c r="G20" s="128"/>
      <c r="H20" s="129"/>
      <c r="I20" s="127"/>
      <c r="J20" s="128"/>
      <c r="K20" s="128"/>
      <c r="L20" s="130"/>
      <c r="M20" s="131"/>
      <c r="N20" s="45" t="str">
        <f t="shared" si="0"/>
        <v/>
      </c>
      <c r="O20" s="132"/>
      <c r="P20" s="133"/>
      <c r="Q20" s="134"/>
      <c r="R20" s="135"/>
      <c r="S20" s="136" t="str">
        <f t="shared" si="4"/>
        <v/>
      </c>
      <c r="T20" s="136"/>
      <c r="U20" s="136"/>
      <c r="V20" s="137"/>
      <c r="W20" s="137"/>
      <c r="X20" s="97"/>
      <c r="Z20" s="51" t="str">
        <f t="shared" si="2"/>
        <v/>
      </c>
    </row>
    <row r="21" spans="1:26" ht="18.75" customHeight="1" x14ac:dyDescent="0.4">
      <c r="A21" s="15">
        <v>14</v>
      </c>
      <c r="B21" s="114"/>
      <c r="C21" s="124"/>
      <c r="D21" s="125"/>
      <c r="E21" s="126"/>
      <c r="F21" s="127"/>
      <c r="G21" s="128"/>
      <c r="H21" s="129"/>
      <c r="I21" s="127"/>
      <c r="J21" s="128"/>
      <c r="K21" s="128"/>
      <c r="L21" s="130"/>
      <c r="M21" s="131"/>
      <c r="N21" s="45" t="str">
        <f t="shared" si="0"/>
        <v/>
      </c>
      <c r="O21" s="132"/>
      <c r="P21" s="133"/>
      <c r="Q21" s="134"/>
      <c r="R21" s="135"/>
      <c r="S21" s="136" t="str">
        <f t="shared" si="4"/>
        <v/>
      </c>
      <c r="T21" s="136"/>
      <c r="U21" s="136"/>
      <c r="V21" s="137"/>
      <c r="W21" s="137"/>
      <c r="X21" s="97"/>
      <c r="Z21" s="51" t="str">
        <f t="shared" si="2"/>
        <v/>
      </c>
    </row>
    <row r="22" spans="1:26" ht="18.75" customHeight="1" x14ac:dyDescent="0.4">
      <c r="A22" s="15">
        <v>15</v>
      </c>
      <c r="B22" s="114"/>
      <c r="C22" s="124"/>
      <c r="D22" s="125"/>
      <c r="E22" s="126"/>
      <c r="F22" s="127"/>
      <c r="G22" s="128"/>
      <c r="H22" s="129"/>
      <c r="I22" s="127"/>
      <c r="J22" s="128"/>
      <c r="K22" s="128"/>
      <c r="L22" s="130"/>
      <c r="M22" s="131"/>
      <c r="N22" s="45" t="str">
        <f t="shared" si="0"/>
        <v/>
      </c>
      <c r="O22" s="132"/>
      <c r="P22" s="133"/>
      <c r="Q22" s="134"/>
      <c r="R22" s="135"/>
      <c r="S22" s="136" t="str">
        <f t="shared" si="4"/>
        <v/>
      </c>
      <c r="T22" s="136"/>
      <c r="U22" s="136"/>
      <c r="V22" s="137"/>
      <c r="W22" s="137"/>
      <c r="X22" s="97"/>
      <c r="Z22" s="51" t="str">
        <f t="shared" si="2"/>
        <v/>
      </c>
    </row>
    <row r="23" spans="1:26" ht="18.75" customHeight="1" x14ac:dyDescent="0.4">
      <c r="A23" s="15">
        <v>16</v>
      </c>
      <c r="B23" s="114"/>
      <c r="C23" s="124"/>
      <c r="D23" s="125"/>
      <c r="E23" s="126"/>
      <c r="F23" s="127"/>
      <c r="G23" s="128"/>
      <c r="H23" s="129"/>
      <c r="I23" s="127"/>
      <c r="J23" s="128"/>
      <c r="K23" s="128"/>
      <c r="L23" s="130"/>
      <c r="M23" s="131"/>
      <c r="N23" s="45" t="str">
        <f t="shared" si="0"/>
        <v/>
      </c>
      <c r="O23" s="132"/>
      <c r="P23" s="133"/>
      <c r="Q23" s="134"/>
      <c r="R23" s="135"/>
      <c r="S23" s="136" t="str">
        <f t="shared" si="4"/>
        <v/>
      </c>
      <c r="T23" s="136"/>
      <c r="U23" s="136"/>
      <c r="V23" s="137"/>
      <c r="W23" s="137"/>
      <c r="X23" s="97"/>
      <c r="Z23" s="51" t="str">
        <f t="shared" si="2"/>
        <v/>
      </c>
    </row>
    <row r="24" spans="1:26" ht="18.75" customHeight="1" x14ac:dyDescent="0.4">
      <c r="A24" s="15">
        <v>17</v>
      </c>
      <c r="B24" s="114"/>
      <c r="C24" s="124"/>
      <c r="D24" s="125"/>
      <c r="E24" s="126"/>
      <c r="F24" s="127"/>
      <c r="G24" s="128"/>
      <c r="H24" s="129"/>
      <c r="I24" s="127"/>
      <c r="J24" s="128"/>
      <c r="K24" s="128"/>
      <c r="L24" s="130"/>
      <c r="M24" s="131"/>
      <c r="N24" s="45" t="str">
        <f t="shared" si="0"/>
        <v/>
      </c>
      <c r="O24" s="132"/>
      <c r="P24" s="133"/>
      <c r="Q24" s="134"/>
      <c r="R24" s="135"/>
      <c r="S24" s="136" t="str">
        <f t="shared" si="4"/>
        <v/>
      </c>
      <c r="T24" s="136"/>
      <c r="U24" s="136"/>
      <c r="V24" s="137"/>
      <c r="W24" s="137"/>
      <c r="X24" s="97"/>
      <c r="Z24" s="51" t="str">
        <f t="shared" si="2"/>
        <v/>
      </c>
    </row>
    <row r="25" spans="1:26" ht="18.75" customHeight="1" x14ac:dyDescent="0.4">
      <c r="A25" s="15">
        <v>18</v>
      </c>
      <c r="B25" s="114"/>
      <c r="C25" s="124"/>
      <c r="D25" s="125"/>
      <c r="E25" s="126"/>
      <c r="F25" s="127"/>
      <c r="G25" s="128"/>
      <c r="H25" s="129"/>
      <c r="I25" s="127"/>
      <c r="J25" s="128"/>
      <c r="K25" s="128"/>
      <c r="L25" s="130"/>
      <c r="M25" s="131"/>
      <c r="N25" s="45" t="str">
        <f t="shared" si="0"/>
        <v/>
      </c>
      <c r="O25" s="132"/>
      <c r="P25" s="133"/>
      <c r="Q25" s="134"/>
      <c r="R25" s="135"/>
      <c r="S25" s="136" t="str">
        <f t="shared" si="4"/>
        <v/>
      </c>
      <c r="T25" s="136"/>
      <c r="U25" s="136"/>
      <c r="V25" s="137"/>
      <c r="W25" s="137"/>
      <c r="X25" s="97"/>
      <c r="Z25" s="51" t="str">
        <f t="shared" si="2"/>
        <v/>
      </c>
    </row>
    <row r="26" spans="1:26" ht="18.75" customHeight="1" x14ac:dyDescent="0.4">
      <c r="A26" s="15">
        <v>19</v>
      </c>
      <c r="B26" s="114"/>
      <c r="C26" s="124"/>
      <c r="D26" s="125"/>
      <c r="E26" s="126"/>
      <c r="F26" s="127"/>
      <c r="G26" s="128"/>
      <c r="H26" s="129"/>
      <c r="I26" s="127"/>
      <c r="J26" s="128"/>
      <c r="K26" s="128"/>
      <c r="L26" s="130"/>
      <c r="M26" s="131"/>
      <c r="N26" s="45" t="str">
        <f t="shared" si="0"/>
        <v/>
      </c>
      <c r="O26" s="132"/>
      <c r="P26" s="133"/>
      <c r="Q26" s="134"/>
      <c r="R26" s="135"/>
      <c r="S26" s="136" t="str">
        <f t="shared" si="4"/>
        <v/>
      </c>
      <c r="T26" s="136"/>
      <c r="U26" s="136"/>
      <c r="V26" s="137"/>
      <c r="W26" s="137"/>
      <c r="X26" s="97"/>
      <c r="Z26" s="51" t="str">
        <f t="shared" si="2"/>
        <v/>
      </c>
    </row>
    <row r="27" spans="1:26" ht="18.75" customHeight="1" x14ac:dyDescent="0.4">
      <c r="A27" s="15">
        <v>20</v>
      </c>
      <c r="B27" s="114"/>
      <c r="C27" s="124"/>
      <c r="D27" s="125"/>
      <c r="E27" s="126"/>
      <c r="F27" s="127"/>
      <c r="G27" s="128"/>
      <c r="H27" s="129"/>
      <c r="I27" s="127"/>
      <c r="J27" s="128"/>
      <c r="K27" s="128"/>
      <c r="L27" s="130"/>
      <c r="M27" s="131"/>
      <c r="N27" s="45" t="str">
        <f t="shared" si="0"/>
        <v/>
      </c>
      <c r="O27" s="132"/>
      <c r="P27" s="133"/>
      <c r="Q27" s="134"/>
      <c r="R27" s="135"/>
      <c r="S27" s="136" t="str">
        <f t="shared" si="4"/>
        <v/>
      </c>
      <c r="T27" s="136"/>
      <c r="U27" s="136"/>
      <c r="V27" s="137"/>
      <c r="W27" s="137"/>
      <c r="X27" s="97"/>
      <c r="Z27" s="51" t="str">
        <f t="shared" si="2"/>
        <v/>
      </c>
    </row>
    <row r="28" spans="1:26" ht="18.75" customHeight="1" x14ac:dyDescent="0.4">
      <c r="A28" s="15">
        <v>21</v>
      </c>
      <c r="B28" s="114"/>
      <c r="C28" s="124"/>
      <c r="D28" s="125"/>
      <c r="E28" s="126"/>
      <c r="F28" s="127"/>
      <c r="G28" s="128"/>
      <c r="H28" s="129"/>
      <c r="I28" s="127"/>
      <c r="J28" s="128"/>
      <c r="K28" s="128"/>
      <c r="L28" s="130"/>
      <c r="M28" s="131"/>
      <c r="N28" s="45" t="str">
        <f t="shared" si="0"/>
        <v/>
      </c>
      <c r="O28" s="132"/>
      <c r="P28" s="133"/>
      <c r="Q28" s="134"/>
      <c r="R28" s="135"/>
      <c r="S28" s="136" t="str">
        <f t="shared" si="4"/>
        <v/>
      </c>
      <c r="T28" s="136"/>
      <c r="U28" s="136"/>
      <c r="V28" s="137"/>
      <c r="W28" s="137"/>
      <c r="X28" s="97"/>
      <c r="Z28" s="51" t="str">
        <f t="shared" si="2"/>
        <v/>
      </c>
    </row>
    <row r="29" spans="1:26" ht="18.75" customHeight="1" x14ac:dyDescent="0.4">
      <c r="A29" s="15">
        <v>22</v>
      </c>
      <c r="B29" s="114"/>
      <c r="C29" s="124"/>
      <c r="D29" s="125"/>
      <c r="E29" s="126"/>
      <c r="F29" s="127"/>
      <c r="G29" s="128"/>
      <c r="H29" s="129"/>
      <c r="I29" s="127"/>
      <c r="J29" s="128"/>
      <c r="K29" s="128"/>
      <c r="L29" s="130"/>
      <c r="M29" s="131"/>
      <c r="N29" s="45" t="str">
        <f t="shared" si="0"/>
        <v/>
      </c>
      <c r="O29" s="132"/>
      <c r="P29" s="133"/>
      <c r="Q29" s="134"/>
      <c r="R29" s="135"/>
      <c r="S29" s="136" t="str">
        <f t="shared" si="4"/>
        <v/>
      </c>
      <c r="T29" s="136"/>
      <c r="U29" s="136"/>
      <c r="V29" s="137"/>
      <c r="W29" s="137"/>
      <c r="X29" s="97"/>
      <c r="Z29" s="51" t="str">
        <f t="shared" si="2"/>
        <v/>
      </c>
    </row>
    <row r="30" spans="1:26" ht="18.75" customHeight="1" x14ac:dyDescent="0.4">
      <c r="A30" s="15">
        <v>23</v>
      </c>
      <c r="B30" s="114"/>
      <c r="C30" s="124"/>
      <c r="D30" s="125"/>
      <c r="E30" s="126"/>
      <c r="F30" s="127"/>
      <c r="G30" s="128"/>
      <c r="H30" s="129"/>
      <c r="I30" s="127"/>
      <c r="J30" s="128"/>
      <c r="K30" s="128"/>
      <c r="L30" s="130"/>
      <c r="M30" s="131"/>
      <c r="N30" s="45" t="str">
        <f t="shared" si="0"/>
        <v/>
      </c>
      <c r="O30" s="132"/>
      <c r="P30" s="133"/>
      <c r="Q30" s="134"/>
      <c r="R30" s="135"/>
      <c r="S30" s="136" t="str">
        <f t="shared" si="4"/>
        <v/>
      </c>
      <c r="T30" s="136"/>
      <c r="U30" s="136"/>
      <c r="V30" s="137"/>
      <c r="W30" s="137"/>
      <c r="X30" s="97"/>
      <c r="Z30" s="51" t="str">
        <f t="shared" si="2"/>
        <v/>
      </c>
    </row>
    <row r="31" spans="1:26" ht="18.75" customHeight="1" x14ac:dyDescent="0.4">
      <c r="A31" s="15">
        <v>24</v>
      </c>
      <c r="B31" s="114"/>
      <c r="C31" s="124"/>
      <c r="D31" s="125"/>
      <c r="E31" s="126"/>
      <c r="F31" s="127"/>
      <c r="G31" s="128"/>
      <c r="H31" s="129"/>
      <c r="I31" s="127"/>
      <c r="J31" s="128"/>
      <c r="K31" s="128"/>
      <c r="L31" s="130"/>
      <c r="M31" s="131"/>
      <c r="N31" s="45" t="str">
        <f t="shared" si="0"/>
        <v/>
      </c>
      <c r="O31" s="132"/>
      <c r="P31" s="133"/>
      <c r="Q31" s="134"/>
      <c r="R31" s="135"/>
      <c r="S31" s="136" t="str">
        <f t="shared" si="4"/>
        <v/>
      </c>
      <c r="T31" s="136"/>
      <c r="U31" s="136"/>
      <c r="V31" s="137"/>
      <c r="W31" s="137"/>
      <c r="X31" s="97"/>
      <c r="Z31" s="51" t="str">
        <f t="shared" si="2"/>
        <v/>
      </c>
    </row>
    <row r="32" spans="1:26" ht="18.75" customHeight="1" x14ac:dyDescent="0.4">
      <c r="A32" s="15">
        <v>25</v>
      </c>
      <c r="B32" s="114"/>
      <c r="C32" s="124"/>
      <c r="D32" s="125"/>
      <c r="E32" s="126"/>
      <c r="F32" s="127"/>
      <c r="G32" s="128"/>
      <c r="H32" s="129"/>
      <c r="I32" s="127"/>
      <c r="J32" s="128"/>
      <c r="K32" s="128"/>
      <c r="L32" s="130"/>
      <c r="M32" s="131"/>
      <c r="N32" s="45" t="str">
        <f t="shared" si="0"/>
        <v/>
      </c>
      <c r="O32" s="132"/>
      <c r="P32" s="133"/>
      <c r="Q32" s="134"/>
      <c r="R32" s="135"/>
      <c r="S32" s="136" t="str">
        <f t="shared" si="4"/>
        <v/>
      </c>
      <c r="T32" s="136"/>
      <c r="U32" s="136"/>
      <c r="V32" s="137"/>
      <c r="W32" s="137"/>
      <c r="X32" s="97"/>
      <c r="Z32" s="51" t="str">
        <f t="shared" si="2"/>
        <v/>
      </c>
    </row>
    <row r="33" spans="1:26" ht="18.75" customHeight="1" x14ac:dyDescent="0.4">
      <c r="A33" s="15">
        <v>26</v>
      </c>
      <c r="B33" s="114"/>
      <c r="C33" s="124"/>
      <c r="D33" s="125"/>
      <c r="E33" s="126"/>
      <c r="F33" s="127"/>
      <c r="G33" s="128"/>
      <c r="H33" s="129"/>
      <c r="I33" s="127"/>
      <c r="J33" s="128"/>
      <c r="K33" s="128"/>
      <c r="L33" s="130"/>
      <c r="M33" s="131"/>
      <c r="N33" s="45" t="str">
        <f t="shared" si="0"/>
        <v/>
      </c>
      <c r="O33" s="132"/>
      <c r="P33" s="133"/>
      <c r="Q33" s="134"/>
      <c r="R33" s="135"/>
      <c r="S33" s="136" t="str">
        <f t="shared" si="4"/>
        <v/>
      </c>
      <c r="T33" s="136"/>
      <c r="U33" s="136"/>
      <c r="V33" s="137"/>
      <c r="W33" s="137"/>
      <c r="X33" s="97"/>
      <c r="Z33" s="51" t="str">
        <f t="shared" si="2"/>
        <v/>
      </c>
    </row>
    <row r="34" spans="1:26" ht="18.75" customHeight="1" x14ac:dyDescent="0.4">
      <c r="A34" s="15">
        <v>27</v>
      </c>
      <c r="B34" s="114"/>
      <c r="C34" s="124"/>
      <c r="D34" s="125"/>
      <c r="E34" s="126"/>
      <c r="F34" s="127"/>
      <c r="G34" s="128"/>
      <c r="H34" s="129"/>
      <c r="I34" s="127"/>
      <c r="J34" s="128"/>
      <c r="K34" s="128"/>
      <c r="L34" s="130"/>
      <c r="M34" s="131"/>
      <c r="N34" s="45" t="str">
        <f t="shared" si="0"/>
        <v/>
      </c>
      <c r="O34" s="132"/>
      <c r="P34" s="133"/>
      <c r="Q34" s="134"/>
      <c r="R34" s="135"/>
      <c r="S34" s="136" t="str">
        <f t="shared" si="4"/>
        <v/>
      </c>
      <c r="T34" s="136"/>
      <c r="U34" s="136"/>
      <c r="V34" s="137"/>
      <c r="W34" s="137"/>
      <c r="X34" s="97"/>
      <c r="Z34" s="51" t="str">
        <f t="shared" si="2"/>
        <v/>
      </c>
    </row>
    <row r="35" spans="1:26" ht="18.75" customHeight="1" x14ac:dyDescent="0.4">
      <c r="A35" s="15">
        <v>28</v>
      </c>
      <c r="B35" s="114"/>
      <c r="C35" s="124"/>
      <c r="D35" s="125"/>
      <c r="E35" s="126"/>
      <c r="F35" s="127"/>
      <c r="G35" s="128"/>
      <c r="H35" s="129"/>
      <c r="I35" s="127"/>
      <c r="J35" s="128"/>
      <c r="K35" s="128"/>
      <c r="L35" s="130"/>
      <c r="M35" s="131"/>
      <c r="N35" s="45" t="str">
        <f t="shared" si="0"/>
        <v/>
      </c>
      <c r="O35" s="132"/>
      <c r="P35" s="133"/>
      <c r="Q35" s="134"/>
      <c r="R35" s="135"/>
      <c r="S35" s="136" t="str">
        <f t="shared" si="4"/>
        <v/>
      </c>
      <c r="T35" s="136"/>
      <c r="U35" s="136"/>
      <c r="V35" s="137"/>
      <c r="W35" s="137"/>
      <c r="X35" s="97"/>
      <c r="Z35" s="51" t="str">
        <f t="shared" si="2"/>
        <v/>
      </c>
    </row>
    <row r="36" spans="1:26" ht="18.75" customHeight="1" x14ac:dyDescent="0.4">
      <c r="A36" s="15">
        <v>29</v>
      </c>
      <c r="B36" s="114"/>
      <c r="C36" s="124"/>
      <c r="D36" s="125"/>
      <c r="E36" s="126"/>
      <c r="F36" s="127"/>
      <c r="G36" s="128"/>
      <c r="H36" s="129"/>
      <c r="I36" s="127"/>
      <c r="J36" s="128"/>
      <c r="K36" s="128"/>
      <c r="L36" s="130"/>
      <c r="M36" s="131"/>
      <c r="N36" s="45" t="str">
        <f t="shared" si="0"/>
        <v/>
      </c>
      <c r="O36" s="132"/>
      <c r="P36" s="133"/>
      <c r="Q36" s="134"/>
      <c r="R36" s="135"/>
      <c r="S36" s="136" t="str">
        <f t="shared" si="4"/>
        <v/>
      </c>
      <c r="T36" s="136"/>
      <c r="U36" s="136"/>
      <c r="V36" s="137"/>
      <c r="W36" s="137"/>
      <c r="X36" s="97"/>
      <c r="Z36" s="51" t="str">
        <f t="shared" si="2"/>
        <v/>
      </c>
    </row>
    <row r="37" spans="1:26" ht="18.75" customHeight="1" x14ac:dyDescent="0.4">
      <c r="A37" s="15">
        <v>30</v>
      </c>
      <c r="B37" s="114"/>
      <c r="C37" s="124"/>
      <c r="D37" s="125"/>
      <c r="E37" s="126"/>
      <c r="F37" s="127"/>
      <c r="G37" s="128"/>
      <c r="H37" s="129"/>
      <c r="I37" s="127"/>
      <c r="J37" s="128"/>
      <c r="K37" s="128"/>
      <c r="L37" s="130"/>
      <c r="M37" s="131"/>
      <c r="N37" s="45" t="str">
        <f t="shared" si="0"/>
        <v/>
      </c>
      <c r="O37" s="132"/>
      <c r="P37" s="133"/>
      <c r="Q37" s="134"/>
      <c r="R37" s="135"/>
      <c r="S37" s="136" t="str">
        <f t="shared" si="4"/>
        <v/>
      </c>
      <c r="T37" s="136"/>
      <c r="U37" s="136"/>
      <c r="V37" s="137"/>
      <c r="W37" s="137"/>
      <c r="X37" s="97"/>
      <c r="Z37" s="51" t="str">
        <f t="shared" si="2"/>
        <v/>
      </c>
    </row>
  </sheetData>
  <sheetProtection algorithmName="SHA-512" hashValue="ZPLdxj2OdsLS4UDUQnknRa/FzJqiMMtUZNJQb9NZiuf7QwYLLBpuSJeZtYFoaDYpJdDeE1kZ3NmNMtCMF4gtyw==" saltValue="vgOqAikH5V8aP2kDOye3bQ==" spinCount="100000" sheet="1" objects="1" scenarios="1" selectLockedCells="1"/>
  <mergeCells count="271">
    <mergeCell ref="S33:U33"/>
    <mergeCell ref="V33:W33"/>
    <mergeCell ref="C34:E34"/>
    <mergeCell ref="F34:H34"/>
    <mergeCell ref="I34:K34"/>
    <mergeCell ref="L34:M34"/>
    <mergeCell ref="O34:P34"/>
    <mergeCell ref="Q34:R34"/>
    <mergeCell ref="S34:U34"/>
    <mergeCell ref="V34:W34"/>
    <mergeCell ref="C33:E33"/>
    <mergeCell ref="O33:P33"/>
    <mergeCell ref="Q33:R33"/>
    <mergeCell ref="F33:H33"/>
    <mergeCell ref="I33:K33"/>
    <mergeCell ref="L33:M33"/>
    <mergeCell ref="C37:E37"/>
    <mergeCell ref="F37:H37"/>
    <mergeCell ref="I37:K37"/>
    <mergeCell ref="O35:P35"/>
    <mergeCell ref="Q35:R35"/>
    <mergeCell ref="S35:U35"/>
    <mergeCell ref="V35:W35"/>
    <mergeCell ref="L37:M37"/>
    <mergeCell ref="O37:P37"/>
    <mergeCell ref="Q37:R37"/>
    <mergeCell ref="S37:U37"/>
    <mergeCell ref="V37:W37"/>
    <mergeCell ref="L36:M36"/>
    <mergeCell ref="O36:P36"/>
    <mergeCell ref="Q36:R36"/>
    <mergeCell ref="S36:U36"/>
    <mergeCell ref="V36:W36"/>
    <mergeCell ref="C35:E35"/>
    <mergeCell ref="F35:H35"/>
    <mergeCell ref="I35:K35"/>
    <mergeCell ref="L35:M35"/>
    <mergeCell ref="C36:E36"/>
    <mergeCell ref="F36:H36"/>
    <mergeCell ref="I36:K36"/>
    <mergeCell ref="S31:U31"/>
    <mergeCell ref="V31:W31"/>
    <mergeCell ref="C32:E32"/>
    <mergeCell ref="F32:H32"/>
    <mergeCell ref="I32:K32"/>
    <mergeCell ref="L32:M32"/>
    <mergeCell ref="O32:P32"/>
    <mergeCell ref="Q32:R32"/>
    <mergeCell ref="S32:U32"/>
    <mergeCell ref="V32:W32"/>
    <mergeCell ref="C31:E31"/>
    <mergeCell ref="F31:H31"/>
    <mergeCell ref="I31:K31"/>
    <mergeCell ref="L31:M31"/>
    <mergeCell ref="O31:P31"/>
    <mergeCell ref="Q31:R31"/>
    <mergeCell ref="S29:U29"/>
    <mergeCell ref="V29:W29"/>
    <mergeCell ref="C30:E30"/>
    <mergeCell ref="F30:H30"/>
    <mergeCell ref="I30:K30"/>
    <mergeCell ref="L30:M30"/>
    <mergeCell ref="O30:P30"/>
    <mergeCell ref="Q30:R30"/>
    <mergeCell ref="S30:U30"/>
    <mergeCell ref="V30:W30"/>
    <mergeCell ref="C29:E29"/>
    <mergeCell ref="F29:H29"/>
    <mergeCell ref="I29:K29"/>
    <mergeCell ref="L29:M29"/>
    <mergeCell ref="O29:P29"/>
    <mergeCell ref="Q29:R29"/>
    <mergeCell ref="S27:U27"/>
    <mergeCell ref="V27:W27"/>
    <mergeCell ref="C28:E28"/>
    <mergeCell ref="F28:H28"/>
    <mergeCell ref="I28:K28"/>
    <mergeCell ref="L28:M28"/>
    <mergeCell ref="O28:P28"/>
    <mergeCell ref="Q28:R28"/>
    <mergeCell ref="S28:U28"/>
    <mergeCell ref="V28:W28"/>
    <mergeCell ref="C27:E27"/>
    <mergeCell ref="F27:H27"/>
    <mergeCell ref="I27:K27"/>
    <mergeCell ref="L27:M27"/>
    <mergeCell ref="O27:P27"/>
    <mergeCell ref="Q27:R27"/>
    <mergeCell ref="S25:U25"/>
    <mergeCell ref="V25:W25"/>
    <mergeCell ref="C26:E26"/>
    <mergeCell ref="F26:H26"/>
    <mergeCell ref="I26:K26"/>
    <mergeCell ref="L26:M26"/>
    <mergeCell ref="O26:P26"/>
    <mergeCell ref="Q26:R26"/>
    <mergeCell ref="S26:U26"/>
    <mergeCell ref="V26:W26"/>
    <mergeCell ref="C25:E25"/>
    <mergeCell ref="F25:H25"/>
    <mergeCell ref="I25:K25"/>
    <mergeCell ref="L25:M25"/>
    <mergeCell ref="O25:P25"/>
    <mergeCell ref="Q25:R25"/>
    <mergeCell ref="S23:U23"/>
    <mergeCell ref="V23:W23"/>
    <mergeCell ref="C24:E24"/>
    <mergeCell ref="F24:H24"/>
    <mergeCell ref="I24:K24"/>
    <mergeCell ref="L24:M24"/>
    <mergeCell ref="O24:P24"/>
    <mergeCell ref="Q24:R24"/>
    <mergeCell ref="S24:U24"/>
    <mergeCell ref="V24:W24"/>
    <mergeCell ref="C23:E23"/>
    <mergeCell ref="F23:H23"/>
    <mergeCell ref="I23:K23"/>
    <mergeCell ref="L23:M23"/>
    <mergeCell ref="Q23:R23"/>
    <mergeCell ref="O23:P23"/>
    <mergeCell ref="C22:E22"/>
    <mergeCell ref="F22:H22"/>
    <mergeCell ref="I22:K22"/>
    <mergeCell ref="L22:M22"/>
    <mergeCell ref="O22:P22"/>
    <mergeCell ref="Q22:R22"/>
    <mergeCell ref="S22:U22"/>
    <mergeCell ref="V22:W22"/>
    <mergeCell ref="C21:E21"/>
    <mergeCell ref="F21:H21"/>
    <mergeCell ref="I21:K21"/>
    <mergeCell ref="L21:M21"/>
    <mergeCell ref="O21:P21"/>
    <mergeCell ref="Q21:R21"/>
    <mergeCell ref="S21:U21"/>
    <mergeCell ref="V21:W21"/>
    <mergeCell ref="Q19:R19"/>
    <mergeCell ref="S19:U19"/>
    <mergeCell ref="V19:W19"/>
    <mergeCell ref="C20:E20"/>
    <mergeCell ref="F20:H20"/>
    <mergeCell ref="I20:K20"/>
    <mergeCell ref="L20:M20"/>
    <mergeCell ref="O20:P20"/>
    <mergeCell ref="Q20:R20"/>
    <mergeCell ref="S20:U20"/>
    <mergeCell ref="V20:W20"/>
    <mergeCell ref="C19:E19"/>
    <mergeCell ref="F19:H19"/>
    <mergeCell ref="I19:K19"/>
    <mergeCell ref="L19:M19"/>
    <mergeCell ref="O19:P19"/>
    <mergeCell ref="O17:P17"/>
    <mergeCell ref="Q17:R17"/>
    <mergeCell ref="S17:U17"/>
    <mergeCell ref="V17:W17"/>
    <mergeCell ref="C18:E18"/>
    <mergeCell ref="F18:H18"/>
    <mergeCell ref="I18:K18"/>
    <mergeCell ref="L18:M18"/>
    <mergeCell ref="O18:P18"/>
    <mergeCell ref="Q18:R18"/>
    <mergeCell ref="S18:U18"/>
    <mergeCell ref="V18:W18"/>
    <mergeCell ref="C17:E17"/>
    <mergeCell ref="F17:H17"/>
    <mergeCell ref="I17:K17"/>
    <mergeCell ref="L17:M17"/>
    <mergeCell ref="C14:E14"/>
    <mergeCell ref="F14:H14"/>
    <mergeCell ref="I14:K14"/>
    <mergeCell ref="L14:M14"/>
    <mergeCell ref="O14:P14"/>
    <mergeCell ref="Q14:R14"/>
    <mergeCell ref="S14:U14"/>
    <mergeCell ref="V14:W14"/>
    <mergeCell ref="C13:E13"/>
    <mergeCell ref="F13:H13"/>
    <mergeCell ref="I13:K13"/>
    <mergeCell ref="L13:M13"/>
    <mergeCell ref="O13:P13"/>
    <mergeCell ref="Q13:R13"/>
    <mergeCell ref="S13:U13"/>
    <mergeCell ref="V13:W13"/>
    <mergeCell ref="O15:P15"/>
    <mergeCell ref="Q15:R15"/>
    <mergeCell ref="S15:U15"/>
    <mergeCell ref="V15:W15"/>
    <mergeCell ref="C16:E16"/>
    <mergeCell ref="F16:H16"/>
    <mergeCell ref="I16:K16"/>
    <mergeCell ref="L16:M16"/>
    <mergeCell ref="O16:P16"/>
    <mergeCell ref="Q16:R16"/>
    <mergeCell ref="S16:U16"/>
    <mergeCell ref="V16:W16"/>
    <mergeCell ref="C15:E15"/>
    <mergeCell ref="F15:H15"/>
    <mergeCell ref="I15:K15"/>
    <mergeCell ref="L15:M15"/>
    <mergeCell ref="O11:P11"/>
    <mergeCell ref="Q11:R11"/>
    <mergeCell ref="S11:U11"/>
    <mergeCell ref="V11:W11"/>
    <mergeCell ref="C12:E12"/>
    <mergeCell ref="F12:H12"/>
    <mergeCell ref="I12:K12"/>
    <mergeCell ref="L12:M12"/>
    <mergeCell ref="O12:P12"/>
    <mergeCell ref="Q12:R12"/>
    <mergeCell ref="S12:U12"/>
    <mergeCell ref="V12:W12"/>
    <mergeCell ref="C11:E11"/>
    <mergeCell ref="F11:H11"/>
    <mergeCell ref="I11:K11"/>
    <mergeCell ref="L11:M11"/>
    <mergeCell ref="S10:U10"/>
    <mergeCell ref="V10:W10"/>
    <mergeCell ref="C9:E9"/>
    <mergeCell ref="F9:H9"/>
    <mergeCell ref="I9:K9"/>
    <mergeCell ref="L9:M9"/>
    <mergeCell ref="S5:U5"/>
    <mergeCell ref="V7:W7"/>
    <mergeCell ref="O7:P7"/>
    <mergeCell ref="Q7:R7"/>
    <mergeCell ref="S7:U7"/>
    <mergeCell ref="O9:P9"/>
    <mergeCell ref="Q9:R9"/>
    <mergeCell ref="S9:U9"/>
    <mergeCell ref="V9:W9"/>
    <mergeCell ref="C10:E10"/>
    <mergeCell ref="F10:H10"/>
    <mergeCell ref="I10:K10"/>
    <mergeCell ref="L10:M10"/>
    <mergeCell ref="O10:P10"/>
    <mergeCell ref="Q10:R10"/>
    <mergeCell ref="Q5:R5"/>
    <mergeCell ref="L5:M5"/>
    <mergeCell ref="I5:K5"/>
    <mergeCell ref="F5:H5"/>
    <mergeCell ref="C5:E5"/>
    <mergeCell ref="L6:M6"/>
    <mergeCell ref="I6:K6"/>
    <mergeCell ref="F6:H6"/>
    <mergeCell ref="C6:E6"/>
    <mergeCell ref="O6:P6"/>
    <mergeCell ref="N1:W1"/>
    <mergeCell ref="A1:M1"/>
    <mergeCell ref="L3:N3"/>
    <mergeCell ref="F3:G3"/>
    <mergeCell ref="O3:P3"/>
    <mergeCell ref="V5:W5"/>
    <mergeCell ref="O5:P5"/>
    <mergeCell ref="C3:E3"/>
    <mergeCell ref="A5:A6"/>
    <mergeCell ref="C8:E8"/>
    <mergeCell ref="F8:H8"/>
    <mergeCell ref="I8:K8"/>
    <mergeCell ref="L8:M8"/>
    <mergeCell ref="O8:P8"/>
    <mergeCell ref="Q8:R8"/>
    <mergeCell ref="S8:U8"/>
    <mergeCell ref="V8:W8"/>
    <mergeCell ref="S6:U6"/>
    <mergeCell ref="C7:E7"/>
    <mergeCell ref="I7:K7"/>
    <mergeCell ref="F7:H7"/>
    <mergeCell ref="L7:M7"/>
    <mergeCell ref="V6:W6"/>
    <mergeCell ref="Q6:R6"/>
  </mergeCells>
  <phoneticPr fontId="2"/>
  <conditionalFormatting sqref="O8:P37">
    <cfRule type="expression" dxfId="10" priority="78">
      <formula>AND(F8&lt;&gt;"",O8="")</formula>
    </cfRule>
  </conditionalFormatting>
  <conditionalFormatting sqref="L8:M37">
    <cfRule type="expression" dxfId="9" priority="76">
      <formula>AND(F8&lt;&gt;"",L8="")</formula>
    </cfRule>
  </conditionalFormatting>
  <conditionalFormatting sqref="Q8:R37">
    <cfRule type="expression" dxfId="8" priority="15">
      <formula>AND(F8&lt;&gt;"",Q8="")</formula>
    </cfRule>
  </conditionalFormatting>
  <conditionalFormatting sqref="V8:W37">
    <cfRule type="expression" dxfId="7" priority="14">
      <formula>AND(F8&lt;&gt;"",V8="")</formula>
    </cfRule>
  </conditionalFormatting>
  <conditionalFormatting sqref="F3:G3 I3 O3:P3 R3">
    <cfRule type="cellIs" dxfId="6" priority="9" operator="equal">
      <formula>""</formula>
    </cfRule>
  </conditionalFormatting>
  <conditionalFormatting sqref="B8:B37">
    <cfRule type="expression" dxfId="5" priority="5">
      <formula>AND(XEI8&lt;&gt;"",B8="")</formula>
    </cfRule>
  </conditionalFormatting>
  <conditionalFormatting sqref="B8:B37">
    <cfRule type="expression" dxfId="4" priority="4">
      <formula>AND(F8&lt;&gt;"",B8="")</formula>
    </cfRule>
  </conditionalFormatting>
  <conditionalFormatting sqref="C8:C37">
    <cfRule type="expression" dxfId="3" priority="1">
      <formula>AND(F8&lt;&gt;"",C8="")</formula>
    </cfRule>
  </conditionalFormatting>
  <conditionalFormatting sqref="E8:E37">
    <cfRule type="expression" dxfId="2" priority="2">
      <formula>AND(G8&lt;&gt;"",E8="")</formula>
    </cfRule>
  </conditionalFormatting>
  <conditionalFormatting sqref="D8:D37">
    <cfRule type="expression" dxfId="1" priority="3">
      <formula>AND(#REF!&lt;&gt;"",D8="")</formula>
    </cfRule>
  </conditionalFormatting>
  <dataValidations count="10">
    <dataValidation type="textLength" operator="equal" allowBlank="1" showInputMessage="1" showErrorMessage="1" sqref="C7:E7" xr:uid="{00000000-0002-0000-0200-000000000000}">
      <formula1>10</formula1>
    </dataValidation>
    <dataValidation type="list" allowBlank="1" showInputMessage="1" showErrorMessage="1" promptTitle="「利用者負担額」の入力" prompt="決定通知書に記載の「利用者負担額」を入力してください（「利用者負担上限額」ではありません。）。" sqref="Q7:R7" xr:uid="{00000000-0002-0000-0200-000001000000}">
      <formula1>"10%,0%,0円"</formula1>
    </dataValidation>
    <dataValidation type="list" allowBlank="1" showInputMessage="1" showErrorMessage="1" sqref="B7" xr:uid="{00000000-0002-0000-0200-000002000000}">
      <formula1>"1,0"</formula1>
    </dataValidation>
    <dataValidation type="list" allowBlank="1" showInputMessage="1" showErrorMessage="1" error="プルダウンよりお選びください。" promptTitle="「利用者負担額」の入力" prompt="決定通知書に記載の「利用者負担額」をご入力ください。_x000a_※「利用者負担上限額」ではありません。" sqref="Q8:R37" xr:uid="{00000000-0002-0000-0200-000003000000}">
      <formula1>"10%,0%,0円"</formula1>
    </dataValidation>
    <dataValidation type="decimal" imeMode="off" allowBlank="1" showInputMessage="1" showErrorMessage="1" error="数字をご入力ください。" sqref="O8:P37 V8:W37" xr:uid="{00000000-0002-0000-0200-000004000000}">
      <formula1>0</formula1>
      <formula2>99</formula2>
    </dataValidation>
    <dataValidation imeMode="off" allowBlank="1" showInputMessage="1" showErrorMessage="1" sqref="L8:M37" xr:uid="{00000000-0002-0000-0200-000006000000}"/>
    <dataValidation type="textLength" imeMode="off" allowBlank="1" showInputMessage="1" showErrorMessage="1" error="西暦（数字4桁）をご入力ください。" prompt="西暦（数字4桁）をご入力ください。" sqref="F3:G3 O3:P3" xr:uid="{00000000-0002-0000-0200-000007000000}">
      <formula1>4</formula1>
      <formula2>4</formula2>
    </dataValidation>
    <dataValidation type="list" imeMode="off" allowBlank="1" showInputMessage="1" showErrorMessage="1" error="1~12までの数字をご入力ください。" sqref="I3 R3" xr:uid="{00000000-0002-0000-0200-000009000000}">
      <formula1>"1,2,3,4,5,6,7,8,9,10,11,12"</formula1>
    </dataValidation>
    <dataValidation type="list" imeMode="off" allowBlank="1" showInputMessage="1" showErrorMessage="1" error="今回請求する利用者には1、請求しない利用者には0をご入力ください。" sqref="B8:B37" xr:uid="{00000000-0002-0000-0200-00000B000000}">
      <formula1>"0,1"</formula1>
    </dataValidation>
    <dataValidation type="textLength" imeMode="off" operator="equal" allowBlank="1" showInputMessage="1" showErrorMessage="1" error="10桁の数字をご入力ください（先頭の0を含む）。" sqref="C8:E37" xr:uid="{00000000-0002-0000-0200-00000C000000}">
      <formula1>10</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24</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02401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02402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02403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02404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02405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02406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02407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02408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02409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02410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02411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02412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02413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02414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02415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02416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02417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02418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02419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02420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02421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02422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02423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02424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02425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02426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02427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02428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02429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02430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02431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02432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02433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02434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02435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02436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02437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02438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02439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02440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D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D00-000001000000}"/>
    <dataValidation type="whole" imeMode="off" allowBlank="1" showInputMessage="1" showErrorMessage="1" error="1~31までの数字をご入力ください。" sqref="B12:C31 B45:C64" xr:uid="{00000000-0002-0000-1D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D00-000003000000}">
      <formula1>"1,2,3"</formula1>
    </dataValidation>
    <dataValidation type="time" imeMode="off" allowBlank="1" showInputMessage="1" showErrorMessage="1" error="時刻形式（0:00）でご入力ください。" sqref="H12:J31 H45:J64" xr:uid="{00000000-0002-0000-1D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D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25</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02501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02502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02503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02504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02505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02506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02507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02508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02509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02510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02511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02512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02513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02514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02515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02516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02517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02518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02519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02520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02521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02522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02523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02524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02525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02526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02527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02528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02529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02530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02531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02532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02533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02534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02535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02536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02537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02538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02539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02540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E00-000000000000}">
      <formula1>"入浴加算"</formula1>
    </dataValidation>
    <dataValidation type="time" imeMode="off" allowBlank="1" showInputMessage="1" showErrorMessage="1" error="時刻形式（0:00）でご入力ください。" sqref="H12:J31 H45:J64" xr:uid="{00000000-0002-0000-1E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E00-000002000000}">
      <formula1>"1,2,3"</formula1>
    </dataValidation>
    <dataValidation type="whole" imeMode="off" allowBlank="1" showInputMessage="1" showErrorMessage="1" error="1~31までの数字をご入力ください。" sqref="B12:C31 B45:C64" xr:uid="{00000000-0002-0000-1E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E00-000004000000}"/>
    <dataValidation type="time" imeMode="off" allowBlank="1" showInputMessage="1" showErrorMessage="1" error="時刻形式（0:00）でご入力ください。_x000a_※最終時刻は23:59です。" sqref="K12:M31 K45:M64" xr:uid="{00000000-0002-0000-1E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26</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02601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02602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02603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02604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02605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02606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02607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02608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02609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02610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02611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02612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02613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02614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02615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02616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02617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02618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02619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02620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02621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02622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02623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02624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02625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02626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02627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02628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02629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02630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02631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02632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02633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02634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02635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02636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02637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02638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02639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02640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1F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1F00-000001000000}"/>
    <dataValidation type="whole" imeMode="off" allowBlank="1" showInputMessage="1" showErrorMessage="1" error="1~31までの数字をご入力ください。" sqref="B12:C31 B45:C64" xr:uid="{00000000-0002-0000-1F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1F00-000003000000}">
      <formula1>"1,2,3"</formula1>
    </dataValidation>
    <dataValidation type="time" imeMode="off" allowBlank="1" showInputMessage="1" showErrorMessage="1" error="時刻形式（0:00）でご入力ください。" sqref="H12:J31 H45:J64" xr:uid="{00000000-0002-0000-1F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1F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27</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02701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02702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02703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02704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02705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02706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02707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02708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02709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02710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02711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02712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02713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02714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02715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02716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02717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02718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02719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02720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02721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02722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02723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02724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02725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02726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02727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02728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02729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02730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02731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02732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02733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02734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02735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02736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02737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02738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02739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02740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2000-000000000000}">
      <formula1>"入浴加算"</formula1>
    </dataValidation>
    <dataValidation type="time" imeMode="off" allowBlank="1" showInputMessage="1" showErrorMessage="1" error="時刻形式（0:00）でご入力ください。" sqref="H12:J31 H45:J64" xr:uid="{00000000-0002-0000-20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2000-000002000000}">
      <formula1>"1,2,3"</formula1>
    </dataValidation>
    <dataValidation type="whole" imeMode="off" allowBlank="1" showInputMessage="1" showErrorMessage="1" error="1~31までの数字をご入力ください。" sqref="B12:C31 B45:C64" xr:uid="{00000000-0002-0000-20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2000-000004000000}"/>
    <dataValidation type="time" imeMode="off" allowBlank="1" showInputMessage="1" showErrorMessage="1" error="時刻形式（0:00）でご入力ください。_x000a_※最終時刻は23:59です。" sqref="K12:M31 K45:M64" xr:uid="{00000000-0002-0000-20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28</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02801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02802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02803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02804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02805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02806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02807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02808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02809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02810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02811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02812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02813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02814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02815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02816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02817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02818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02819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02820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02821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02822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02823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02824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02825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02826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02827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02828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02829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02830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02831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02832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02833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02834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02835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02836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02837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02838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02839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02840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21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2100-000001000000}"/>
    <dataValidation type="whole" imeMode="off" allowBlank="1" showInputMessage="1" showErrorMessage="1" error="1~31までの数字をご入力ください。" sqref="B12:C31 B45:C64" xr:uid="{00000000-0002-0000-21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2100-000003000000}">
      <formula1>"1,2,3"</formula1>
    </dataValidation>
    <dataValidation type="time" imeMode="off" allowBlank="1" showInputMessage="1" showErrorMessage="1" error="時刻形式（0:00）でご入力ください。" sqref="H12:J31 H45:J64" xr:uid="{00000000-0002-0000-21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21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29</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02901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02902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02903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02904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02905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02906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02907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02908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02909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02910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02911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02912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02913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02914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02915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02916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02917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02918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02919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02920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02921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02922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02923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02924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02925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02926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02927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02928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02929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02930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02931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02932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02933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02934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02935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02936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02937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02938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02939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02940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2200-000000000000}">
      <formula1>"入浴加算"</formula1>
    </dataValidation>
    <dataValidation type="time" imeMode="off" allowBlank="1" showInputMessage="1" showErrorMessage="1" error="時刻形式（0:00）でご入力ください。" sqref="H12:J31 H45:J64" xr:uid="{00000000-0002-0000-22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2200-000002000000}">
      <formula1>"1,2,3"</formula1>
    </dataValidation>
    <dataValidation type="whole" imeMode="off" allowBlank="1" showInputMessage="1" showErrorMessage="1" error="1~31までの数字をご入力ください。" sqref="B12:C31 B45:C64" xr:uid="{00000000-0002-0000-22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2200-000004000000}"/>
    <dataValidation type="time" imeMode="off" allowBlank="1" showInputMessage="1" showErrorMessage="1" error="時刻形式（0:00）でご入力ください。_x000a_※最終時刻は23:59です。" sqref="K12:M31 K45:M64" xr:uid="{00000000-0002-0000-22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30</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03001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03002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03003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03004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03005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03006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03007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03008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03009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03010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03011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03012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03013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03014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03015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03016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03017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03018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03019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03020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03021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03022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03023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03024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03025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03026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03027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03028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03029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03030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03031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03032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03033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03034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03035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03036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03037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03038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03039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03040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23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2300-000001000000}"/>
    <dataValidation type="whole" imeMode="off" allowBlank="1" showInputMessage="1" showErrorMessage="1" error="1~31までの数字をご入力ください。" sqref="B12:C31 B45:C64" xr:uid="{00000000-0002-0000-23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2300-000003000000}">
      <formula1>"1,2,3"</formula1>
    </dataValidation>
    <dataValidation type="time" imeMode="off" allowBlank="1" showInputMessage="1" showErrorMessage="1" error="時刻形式（0:00）でご入力ください。" sqref="H12:J31 H45:J64" xr:uid="{00000000-0002-0000-23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23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9">
    <tabColor theme="2" tint="-9.9978637043366805E-2"/>
  </sheetPr>
  <dimension ref="A1:B31"/>
  <sheetViews>
    <sheetView workbookViewId="0">
      <pane ySplit="1" topLeftCell="A2" activePane="bottomLeft" state="frozen"/>
      <selection activeCell="AT1" sqref="AT1"/>
      <selection pane="bottomLeft"/>
    </sheetView>
  </sheetViews>
  <sheetFormatPr defaultRowHeight="15" customHeight="1" x14ac:dyDescent="0.4"/>
  <cols>
    <col min="1" max="1" width="7.125" style="25" bestFit="1" customWidth="1"/>
    <col min="2" max="16384" width="9" style="26"/>
  </cols>
  <sheetData>
    <row r="1" spans="1:2" s="25" customFormat="1" ht="15" customHeight="1" x14ac:dyDescent="0.4">
      <c r="A1" s="70" t="s">
        <v>73</v>
      </c>
      <c r="B1" s="71" t="s">
        <v>55</v>
      </c>
    </row>
    <row r="2" spans="1:2" ht="15" customHeight="1" x14ac:dyDescent="0.4">
      <c r="A2" s="25">
        <v>1</v>
      </c>
      <c r="B2" s="26" t="str">
        <f>IFERROR(INDEX(利用者情報!A:A,SMALL(利用者情報!$Z:$Z,ROW(B1))),"")</f>
        <v/>
      </c>
    </row>
    <row r="3" spans="1:2" ht="15" customHeight="1" x14ac:dyDescent="0.4">
      <c r="A3" s="25">
        <v>2</v>
      </c>
      <c r="B3" s="26" t="str">
        <f>IFERROR(INDEX(利用者情報!A:A,SMALL(利用者情報!$Z:$Z,ROW(B2))),"")</f>
        <v/>
      </c>
    </row>
    <row r="4" spans="1:2" ht="15" customHeight="1" x14ac:dyDescent="0.4">
      <c r="A4" s="25">
        <v>3</v>
      </c>
      <c r="B4" s="26" t="str">
        <f>IFERROR(INDEX(利用者情報!A:A,SMALL(利用者情報!$Z:$Z,ROW(B3))),"")</f>
        <v/>
      </c>
    </row>
    <row r="5" spans="1:2" ht="15" customHeight="1" x14ac:dyDescent="0.4">
      <c r="A5" s="25">
        <v>4</v>
      </c>
      <c r="B5" s="26" t="str">
        <f>IFERROR(INDEX(利用者情報!A:A,SMALL(利用者情報!$Z:$Z,ROW(B4))),"")</f>
        <v/>
      </c>
    </row>
    <row r="6" spans="1:2" ht="15" customHeight="1" x14ac:dyDescent="0.4">
      <c r="A6" s="25">
        <v>5</v>
      </c>
      <c r="B6" s="26" t="str">
        <f>IFERROR(INDEX(利用者情報!A:A,SMALL(利用者情報!$Z:$Z,ROW(B5))),"")</f>
        <v/>
      </c>
    </row>
    <row r="7" spans="1:2" ht="15" customHeight="1" x14ac:dyDescent="0.4">
      <c r="A7" s="25">
        <v>6</v>
      </c>
      <c r="B7" s="26" t="str">
        <f>IFERROR(INDEX(利用者情報!A:A,SMALL(利用者情報!$Z:$Z,ROW(B6))),"")</f>
        <v/>
      </c>
    </row>
    <row r="8" spans="1:2" ht="15" customHeight="1" x14ac:dyDescent="0.4">
      <c r="A8" s="25">
        <v>7</v>
      </c>
      <c r="B8" s="26" t="str">
        <f>IFERROR(INDEX(利用者情報!A:A,SMALL(利用者情報!$Z:$Z,ROW(B7))),"")</f>
        <v/>
      </c>
    </row>
    <row r="9" spans="1:2" ht="15" customHeight="1" x14ac:dyDescent="0.4">
      <c r="A9" s="25">
        <v>8</v>
      </c>
      <c r="B9" s="26" t="str">
        <f>IFERROR(INDEX(利用者情報!A:A,SMALL(利用者情報!$Z:$Z,ROW(B8))),"")</f>
        <v/>
      </c>
    </row>
    <row r="10" spans="1:2" ht="15" customHeight="1" x14ac:dyDescent="0.4">
      <c r="A10" s="25">
        <v>9</v>
      </c>
      <c r="B10" s="26" t="str">
        <f>IFERROR(INDEX(利用者情報!A:A,SMALL(利用者情報!$Z:$Z,ROW(B9))),"")</f>
        <v/>
      </c>
    </row>
    <row r="11" spans="1:2" ht="15" customHeight="1" x14ac:dyDescent="0.4">
      <c r="A11" s="25">
        <v>10</v>
      </c>
      <c r="B11" s="26" t="str">
        <f>IFERROR(INDEX(利用者情報!A:A,SMALL(利用者情報!$Z:$Z,ROW(B10))),"")</f>
        <v/>
      </c>
    </row>
    <row r="12" spans="1:2" ht="15" customHeight="1" x14ac:dyDescent="0.4">
      <c r="A12" s="25">
        <v>11</v>
      </c>
      <c r="B12" s="26" t="str">
        <f>IFERROR(INDEX(利用者情報!A:A,SMALL(利用者情報!$Z:$Z,ROW(B11))),"")</f>
        <v/>
      </c>
    </row>
    <row r="13" spans="1:2" ht="15" customHeight="1" x14ac:dyDescent="0.4">
      <c r="A13" s="25">
        <v>12</v>
      </c>
      <c r="B13" s="26" t="str">
        <f>IFERROR(INDEX(利用者情報!A:A,SMALL(利用者情報!$Z:$Z,ROW(B12))),"")</f>
        <v/>
      </c>
    </row>
    <row r="14" spans="1:2" ht="15" customHeight="1" x14ac:dyDescent="0.4">
      <c r="A14" s="25">
        <v>13</v>
      </c>
      <c r="B14" s="26" t="str">
        <f>IFERROR(INDEX(利用者情報!A:A,SMALL(利用者情報!$Z:$Z,ROW(B13))),"")</f>
        <v/>
      </c>
    </row>
    <row r="15" spans="1:2" ht="15" customHeight="1" x14ac:dyDescent="0.4">
      <c r="A15" s="25">
        <v>14</v>
      </c>
      <c r="B15" s="26" t="str">
        <f>IFERROR(INDEX(利用者情報!A:A,SMALL(利用者情報!$Z:$Z,ROW(B14))),"")</f>
        <v/>
      </c>
    </row>
    <row r="16" spans="1:2" ht="15" customHeight="1" x14ac:dyDescent="0.4">
      <c r="A16" s="25">
        <v>15</v>
      </c>
      <c r="B16" s="26" t="str">
        <f>IFERROR(INDEX(利用者情報!A:A,SMALL(利用者情報!$Z:$Z,ROW(B15))),"")</f>
        <v/>
      </c>
    </row>
    <row r="17" spans="1:2" ht="15" customHeight="1" x14ac:dyDescent="0.4">
      <c r="A17" s="25">
        <v>16</v>
      </c>
      <c r="B17" s="26" t="str">
        <f>IFERROR(INDEX(利用者情報!A:A,SMALL(利用者情報!$Z:$Z,ROW(B16))),"")</f>
        <v/>
      </c>
    </row>
    <row r="18" spans="1:2" ht="15" customHeight="1" x14ac:dyDescent="0.4">
      <c r="A18" s="25">
        <v>17</v>
      </c>
      <c r="B18" s="26" t="str">
        <f>IFERROR(INDEX(利用者情報!A:A,SMALL(利用者情報!$Z:$Z,ROW(B17))),"")</f>
        <v/>
      </c>
    </row>
    <row r="19" spans="1:2" ht="15" customHeight="1" x14ac:dyDescent="0.4">
      <c r="A19" s="25">
        <v>18</v>
      </c>
      <c r="B19" s="26" t="str">
        <f>IFERROR(INDEX(利用者情報!A:A,SMALL(利用者情報!$Z:$Z,ROW(B18))),"")</f>
        <v/>
      </c>
    </row>
    <row r="20" spans="1:2" ht="15" customHeight="1" x14ac:dyDescent="0.4">
      <c r="A20" s="25">
        <v>19</v>
      </c>
      <c r="B20" s="26" t="str">
        <f>IFERROR(INDEX(利用者情報!A:A,SMALL(利用者情報!$Z:$Z,ROW(B19))),"")</f>
        <v/>
      </c>
    </row>
    <row r="21" spans="1:2" ht="15" customHeight="1" x14ac:dyDescent="0.4">
      <c r="A21" s="25">
        <v>20</v>
      </c>
      <c r="B21" s="26" t="str">
        <f>IFERROR(INDEX(利用者情報!A:A,SMALL(利用者情報!$Z:$Z,ROW(B20))),"")</f>
        <v/>
      </c>
    </row>
    <row r="22" spans="1:2" ht="15" customHeight="1" x14ac:dyDescent="0.4">
      <c r="A22" s="25">
        <v>21</v>
      </c>
      <c r="B22" s="26" t="str">
        <f>IFERROR(INDEX(利用者情報!A:A,SMALL(利用者情報!$Z:$Z,ROW(B21))),"")</f>
        <v/>
      </c>
    </row>
    <row r="23" spans="1:2" ht="15" customHeight="1" x14ac:dyDescent="0.4">
      <c r="A23" s="25">
        <v>22</v>
      </c>
      <c r="B23" s="26" t="str">
        <f>IFERROR(INDEX(利用者情報!A:A,SMALL(利用者情報!$Z:$Z,ROW(B22))),"")</f>
        <v/>
      </c>
    </row>
    <row r="24" spans="1:2" ht="15" customHeight="1" x14ac:dyDescent="0.4">
      <c r="A24" s="25">
        <v>23</v>
      </c>
      <c r="B24" s="26" t="str">
        <f>IFERROR(INDEX(利用者情報!A:A,SMALL(利用者情報!$Z:$Z,ROW(B23))),"")</f>
        <v/>
      </c>
    </row>
    <row r="25" spans="1:2" ht="15" customHeight="1" x14ac:dyDescent="0.4">
      <c r="A25" s="25">
        <v>24</v>
      </c>
      <c r="B25" s="26" t="str">
        <f>IFERROR(INDEX(利用者情報!A:A,SMALL(利用者情報!$Z:$Z,ROW(B24))),"")</f>
        <v/>
      </c>
    </row>
    <row r="26" spans="1:2" ht="15" customHeight="1" x14ac:dyDescent="0.4">
      <c r="A26" s="25">
        <v>25</v>
      </c>
      <c r="B26" s="26" t="str">
        <f>IFERROR(INDEX(利用者情報!A:A,SMALL(利用者情報!$Z:$Z,ROW(B25))),"")</f>
        <v/>
      </c>
    </row>
    <row r="27" spans="1:2" ht="15" customHeight="1" x14ac:dyDescent="0.4">
      <c r="A27" s="25">
        <v>26</v>
      </c>
      <c r="B27" s="26" t="str">
        <f>IFERROR(INDEX(利用者情報!A:A,SMALL(利用者情報!$Z:$Z,ROW(B26))),"")</f>
        <v/>
      </c>
    </row>
    <row r="28" spans="1:2" ht="15" customHeight="1" x14ac:dyDescent="0.4">
      <c r="A28" s="25">
        <v>27</v>
      </c>
      <c r="B28" s="26" t="str">
        <f>IFERROR(INDEX(利用者情報!A:A,SMALL(利用者情報!$Z:$Z,ROW(B27))),"")</f>
        <v/>
      </c>
    </row>
    <row r="29" spans="1:2" ht="15" customHeight="1" x14ac:dyDescent="0.4">
      <c r="A29" s="25">
        <v>28</v>
      </c>
      <c r="B29" s="26" t="str">
        <f>IFERROR(INDEX(利用者情報!A:A,SMALL(利用者情報!$Z:$Z,ROW(B28))),"")</f>
        <v/>
      </c>
    </row>
    <row r="30" spans="1:2" ht="15" customHeight="1" x14ac:dyDescent="0.4">
      <c r="A30" s="25">
        <v>29</v>
      </c>
      <c r="B30" s="26" t="str">
        <f>IFERROR(INDEX(利用者情報!A:A,SMALL(利用者情報!$Z:$Z,ROW(B29))),"")</f>
        <v/>
      </c>
    </row>
    <row r="31" spans="1:2" ht="15" customHeight="1" x14ac:dyDescent="0.4">
      <c r="A31" s="25">
        <v>30</v>
      </c>
      <c r="B31" s="26" t="str">
        <f>IFERROR(INDEX(利用者情報!A:A,SMALL(利用者情報!$Z:$Z,ROW(B30))),"")</f>
        <v/>
      </c>
    </row>
  </sheetData>
  <sheetProtection algorithmName="SHA-512" hashValue="wLNdcbCZzCelb/ryn6EWdWdEC+K63fUdbbwlTu6280y9Dro0G/9iomPuMUzXXXezjvlY2XF7D3TdI5QUqC9OWg==" saltValue="P8n9kVMNSvPbVa3toUzR/A==" spinCount="100000" sheet="1" objects="1" scenarios="1" selectLockedCells="1"/>
  <phoneticPr fontId="2"/>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7">
    <tabColor theme="2" tint="-9.9978637043366805E-2"/>
  </sheetPr>
  <dimension ref="A1:J11"/>
  <sheetViews>
    <sheetView workbookViewId="0">
      <pane ySplit="1" topLeftCell="A2" activePane="bottomLeft" state="frozen"/>
      <selection activeCell="AC12" sqref="AC12:AE13"/>
      <selection pane="bottomLeft"/>
    </sheetView>
  </sheetViews>
  <sheetFormatPr defaultRowHeight="15" customHeight="1" x14ac:dyDescent="0.4"/>
  <cols>
    <col min="1" max="1" width="9.875" style="26" customWidth="1"/>
    <col min="2" max="2" width="36.125" style="26" bestFit="1" customWidth="1"/>
    <col min="3" max="4" width="9.875" style="27" customWidth="1"/>
    <col min="5" max="5" width="9.875" style="26" bestFit="1" customWidth="1"/>
    <col min="6" max="7" width="10.625" style="28" customWidth="1"/>
    <col min="8" max="8" width="9" style="26"/>
    <col min="9" max="9" width="17.625" style="26" bestFit="1" customWidth="1"/>
    <col min="10" max="10" width="13" style="26" bestFit="1" customWidth="1"/>
    <col min="11" max="16384" width="9" style="26"/>
  </cols>
  <sheetData>
    <row r="1" spans="1:10" s="25" customFormat="1" ht="15" customHeight="1" x14ac:dyDescent="0.4">
      <c r="A1" s="61" t="s">
        <v>80</v>
      </c>
      <c r="B1" s="61" t="s">
        <v>81</v>
      </c>
      <c r="C1" s="61" t="s">
        <v>104</v>
      </c>
      <c r="D1" s="62" t="s">
        <v>59</v>
      </c>
      <c r="E1" s="61" t="s">
        <v>57</v>
      </c>
      <c r="F1" s="63" t="s">
        <v>58</v>
      </c>
      <c r="G1" s="63" t="s">
        <v>108</v>
      </c>
      <c r="I1" s="61" t="s">
        <v>79</v>
      </c>
      <c r="J1" s="61" t="s">
        <v>142</v>
      </c>
    </row>
    <row r="2" spans="1:10" ht="15" customHeight="1" x14ac:dyDescent="0.4">
      <c r="A2" s="64">
        <v>10</v>
      </c>
      <c r="B2" s="64" t="s">
        <v>111</v>
      </c>
      <c r="C2" s="65">
        <v>0.25</v>
      </c>
      <c r="D2" s="65" t="str">
        <f>A2&amp;C2</f>
        <v>100.25</v>
      </c>
      <c r="E2" s="64">
        <v>1101</v>
      </c>
      <c r="F2" s="66">
        <v>1600</v>
      </c>
      <c r="G2" s="66" t="s">
        <v>109</v>
      </c>
      <c r="I2" s="67">
        <v>20</v>
      </c>
      <c r="J2" s="67" t="s">
        <v>143</v>
      </c>
    </row>
    <row r="3" spans="1:10" ht="15" customHeight="1" x14ac:dyDescent="0.4">
      <c r="A3" s="64">
        <v>10</v>
      </c>
      <c r="B3" s="64" t="s">
        <v>112</v>
      </c>
      <c r="C3" s="65">
        <v>0.5</v>
      </c>
      <c r="D3" s="65" t="str">
        <f t="shared" ref="D3:D11" si="0">A3&amp;C3</f>
        <v>100.5</v>
      </c>
      <c r="E3" s="64">
        <v>1201</v>
      </c>
      <c r="F3" s="66">
        <v>3200</v>
      </c>
      <c r="G3" s="66" t="s">
        <v>109</v>
      </c>
    </row>
    <row r="4" spans="1:10" ht="15" customHeight="1" x14ac:dyDescent="0.4">
      <c r="A4" s="64">
        <v>10</v>
      </c>
      <c r="B4" s="64" t="s">
        <v>113</v>
      </c>
      <c r="C4" s="65">
        <v>0.75</v>
      </c>
      <c r="D4" s="65" t="str">
        <f t="shared" si="0"/>
        <v>100.75</v>
      </c>
      <c r="E4" s="64">
        <v>1301</v>
      </c>
      <c r="F4" s="66">
        <v>4800</v>
      </c>
      <c r="G4" s="66" t="s">
        <v>109</v>
      </c>
    </row>
    <row r="5" spans="1:10" ht="15" customHeight="1" x14ac:dyDescent="0.4">
      <c r="A5" s="64">
        <v>10</v>
      </c>
      <c r="B5" s="64" t="s">
        <v>114</v>
      </c>
      <c r="C5" s="65">
        <v>0</v>
      </c>
      <c r="D5" s="65" t="str">
        <f t="shared" si="0"/>
        <v>100</v>
      </c>
      <c r="E5" s="64">
        <v>1401</v>
      </c>
      <c r="F5" s="66">
        <v>420</v>
      </c>
      <c r="G5" s="66" t="s">
        <v>110</v>
      </c>
    </row>
    <row r="6" spans="1:10" ht="15" customHeight="1" x14ac:dyDescent="0.4">
      <c r="A6" s="64">
        <v>20</v>
      </c>
      <c r="B6" s="64" t="s">
        <v>115</v>
      </c>
      <c r="C6" s="65">
        <v>0.25</v>
      </c>
      <c r="D6" s="65" t="str">
        <f t="shared" si="0"/>
        <v>200.25</v>
      </c>
      <c r="E6" s="64">
        <v>1501</v>
      </c>
      <c r="F6" s="66">
        <v>6000</v>
      </c>
      <c r="G6" s="66" t="s">
        <v>109</v>
      </c>
    </row>
    <row r="7" spans="1:10" ht="15" customHeight="1" x14ac:dyDescent="0.4">
      <c r="A7" s="64">
        <v>20</v>
      </c>
      <c r="B7" s="64" t="s">
        <v>116</v>
      </c>
      <c r="C7" s="65">
        <v>0.5</v>
      </c>
      <c r="D7" s="65" t="str">
        <f t="shared" si="0"/>
        <v>200.5</v>
      </c>
      <c r="E7" s="64">
        <v>1601</v>
      </c>
      <c r="F7" s="66">
        <v>12000</v>
      </c>
      <c r="G7" s="66" t="s">
        <v>109</v>
      </c>
    </row>
    <row r="8" spans="1:10" ht="15" customHeight="1" x14ac:dyDescent="0.4">
      <c r="A8" s="64">
        <v>20</v>
      </c>
      <c r="B8" s="64" t="s">
        <v>117</v>
      </c>
      <c r="C8" s="65">
        <v>0.75</v>
      </c>
      <c r="D8" s="65" t="str">
        <f t="shared" si="0"/>
        <v>200.75</v>
      </c>
      <c r="E8" s="64">
        <v>1701</v>
      </c>
      <c r="F8" s="66">
        <v>18000</v>
      </c>
      <c r="G8" s="66" t="s">
        <v>109</v>
      </c>
    </row>
    <row r="9" spans="1:10" ht="15" customHeight="1" x14ac:dyDescent="0.4">
      <c r="A9" s="64">
        <v>30</v>
      </c>
      <c r="B9" s="64" t="s">
        <v>118</v>
      </c>
      <c r="C9" s="65">
        <v>0.25</v>
      </c>
      <c r="D9" s="65" t="str">
        <f t="shared" si="0"/>
        <v>300.25</v>
      </c>
      <c r="E9" s="64">
        <v>1801</v>
      </c>
      <c r="F9" s="66">
        <v>3500</v>
      </c>
      <c r="G9" s="66" t="s">
        <v>109</v>
      </c>
    </row>
    <row r="10" spans="1:10" ht="15" customHeight="1" x14ac:dyDescent="0.4">
      <c r="A10" s="64">
        <v>30</v>
      </c>
      <c r="B10" s="64" t="s">
        <v>119</v>
      </c>
      <c r="C10" s="65">
        <v>0.5</v>
      </c>
      <c r="D10" s="65" t="str">
        <f t="shared" si="0"/>
        <v>300.5</v>
      </c>
      <c r="E10" s="64">
        <v>1901</v>
      </c>
      <c r="F10" s="66">
        <v>7000</v>
      </c>
      <c r="G10" s="66" t="s">
        <v>109</v>
      </c>
    </row>
    <row r="11" spans="1:10" ht="15" customHeight="1" x14ac:dyDescent="0.4">
      <c r="A11" s="64">
        <v>30</v>
      </c>
      <c r="B11" s="64" t="s">
        <v>120</v>
      </c>
      <c r="C11" s="65">
        <v>0.75</v>
      </c>
      <c r="D11" s="65" t="str">
        <f t="shared" si="0"/>
        <v>300.75</v>
      </c>
      <c r="E11" s="64">
        <v>2001</v>
      </c>
      <c r="F11" s="66">
        <v>10500</v>
      </c>
      <c r="G11" s="66" t="s">
        <v>109</v>
      </c>
    </row>
  </sheetData>
  <sheetProtection algorithmName="SHA-512" hashValue="0DNIxW2OA43NjjpGFBFZJ8SyzfVpMQdJSoGbwOcpJAsLVB+UkDo6oHzX4Rz7xPGScujby0T+We2CUZ9hFw2wOQ==" saltValue="6HVXM/idKzKYlJs9IMS4sQ==" spinCount="100000" sheet="1" objects="1" scenarios="1" selectLockedCell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AM56"/>
  <sheetViews>
    <sheetView view="pageBreakPreview" zoomScaleNormal="100" zoomScaleSheetLayoutView="100" workbookViewId="0">
      <selection activeCell="M21" sqref="M21:AI24"/>
    </sheetView>
  </sheetViews>
  <sheetFormatPr defaultColWidth="2.25" defaultRowHeight="13.5" x14ac:dyDescent="0.4"/>
  <cols>
    <col min="1" max="16384" width="2.25" style="1"/>
  </cols>
  <sheetData>
    <row r="1" spans="1:39" x14ac:dyDescent="0.4">
      <c r="V1" s="180" t="s">
        <v>25</v>
      </c>
      <c r="W1" s="180"/>
      <c r="X1" s="180"/>
      <c r="Y1" s="180"/>
      <c r="Z1" s="180"/>
      <c r="AA1" s="180"/>
      <c r="AB1" s="180"/>
      <c r="AC1" s="180"/>
      <c r="AD1" s="180"/>
      <c r="AE1" s="180"/>
      <c r="AF1" s="180"/>
      <c r="AG1" s="180"/>
      <c r="AH1" s="180"/>
      <c r="AI1" s="180"/>
      <c r="AJ1" s="180"/>
      <c r="AK1" s="180"/>
      <c r="AL1" s="180"/>
      <c r="AM1" s="180"/>
    </row>
    <row r="2" spans="1:39" x14ac:dyDescent="0.4">
      <c r="V2" s="180"/>
      <c r="W2" s="180"/>
      <c r="X2" s="180"/>
      <c r="Y2" s="180"/>
      <c r="Z2" s="180"/>
      <c r="AA2" s="180"/>
      <c r="AB2" s="180"/>
      <c r="AC2" s="180"/>
      <c r="AD2" s="180"/>
      <c r="AE2" s="180"/>
      <c r="AF2" s="180"/>
      <c r="AG2" s="180"/>
      <c r="AH2" s="180"/>
      <c r="AI2" s="180"/>
      <c r="AJ2" s="180"/>
      <c r="AK2" s="180"/>
      <c r="AL2" s="180"/>
      <c r="AM2" s="180"/>
    </row>
    <row r="13" spans="1:39" x14ac:dyDescent="0.4">
      <c r="A13" s="181" t="s">
        <v>26</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x14ac:dyDescent="0.4">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row>
    <row r="15" spans="1:39" x14ac:dyDescent="0.4">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row>
    <row r="16" spans="1:39" x14ac:dyDescent="0.4">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row>
    <row r="21" spans="5:35" ht="13.5" customHeight="1" x14ac:dyDescent="0.4">
      <c r="E21" s="182" t="s">
        <v>27</v>
      </c>
      <c r="F21" s="183"/>
      <c r="G21" s="183"/>
      <c r="H21" s="183"/>
      <c r="I21" s="183"/>
      <c r="J21" s="183"/>
      <c r="K21" s="183"/>
      <c r="L21" s="184"/>
      <c r="M21" s="191" t="str">
        <f ca="1">IF(明細書!AE11=0,"",明細書!AE11)</f>
        <v/>
      </c>
      <c r="N21" s="192"/>
      <c r="O21" s="192"/>
      <c r="P21" s="192"/>
      <c r="Q21" s="192"/>
      <c r="R21" s="192"/>
      <c r="S21" s="192"/>
      <c r="T21" s="192"/>
      <c r="U21" s="192"/>
      <c r="V21" s="192"/>
      <c r="W21" s="192"/>
      <c r="X21" s="192"/>
      <c r="Y21" s="192"/>
      <c r="Z21" s="192"/>
      <c r="AA21" s="192"/>
      <c r="AB21" s="192"/>
      <c r="AC21" s="192"/>
      <c r="AD21" s="192"/>
      <c r="AE21" s="192"/>
      <c r="AF21" s="192"/>
      <c r="AG21" s="192"/>
      <c r="AH21" s="192"/>
      <c r="AI21" s="193"/>
    </row>
    <row r="22" spans="5:35" ht="13.5" customHeight="1" x14ac:dyDescent="0.4">
      <c r="E22" s="185"/>
      <c r="F22" s="186"/>
      <c r="G22" s="186"/>
      <c r="H22" s="186"/>
      <c r="I22" s="186"/>
      <c r="J22" s="186"/>
      <c r="K22" s="186"/>
      <c r="L22" s="187"/>
      <c r="M22" s="194"/>
      <c r="N22" s="195"/>
      <c r="O22" s="195"/>
      <c r="P22" s="195"/>
      <c r="Q22" s="195"/>
      <c r="R22" s="195"/>
      <c r="S22" s="195"/>
      <c r="T22" s="195"/>
      <c r="U22" s="195"/>
      <c r="V22" s="195"/>
      <c r="W22" s="195"/>
      <c r="X22" s="195"/>
      <c r="Y22" s="195"/>
      <c r="Z22" s="195"/>
      <c r="AA22" s="195"/>
      <c r="AB22" s="195"/>
      <c r="AC22" s="195"/>
      <c r="AD22" s="195"/>
      <c r="AE22" s="195"/>
      <c r="AF22" s="195"/>
      <c r="AG22" s="195"/>
      <c r="AH22" s="195"/>
      <c r="AI22" s="196"/>
    </row>
    <row r="23" spans="5:35" ht="13.5" customHeight="1" x14ac:dyDescent="0.4">
      <c r="E23" s="185"/>
      <c r="F23" s="186"/>
      <c r="G23" s="186"/>
      <c r="H23" s="186"/>
      <c r="I23" s="186"/>
      <c r="J23" s="186"/>
      <c r="K23" s="186"/>
      <c r="L23" s="187"/>
      <c r="M23" s="194"/>
      <c r="N23" s="195"/>
      <c r="O23" s="195"/>
      <c r="P23" s="195"/>
      <c r="Q23" s="195"/>
      <c r="R23" s="195"/>
      <c r="S23" s="195"/>
      <c r="T23" s="195"/>
      <c r="U23" s="195"/>
      <c r="V23" s="195"/>
      <c r="W23" s="195"/>
      <c r="X23" s="195"/>
      <c r="Y23" s="195"/>
      <c r="Z23" s="195"/>
      <c r="AA23" s="195"/>
      <c r="AB23" s="195"/>
      <c r="AC23" s="195"/>
      <c r="AD23" s="195"/>
      <c r="AE23" s="195"/>
      <c r="AF23" s="195"/>
      <c r="AG23" s="195"/>
      <c r="AH23" s="195"/>
      <c r="AI23" s="196"/>
    </row>
    <row r="24" spans="5:35" ht="13.5" customHeight="1" x14ac:dyDescent="0.4">
      <c r="E24" s="188"/>
      <c r="F24" s="189"/>
      <c r="G24" s="189"/>
      <c r="H24" s="189"/>
      <c r="I24" s="189"/>
      <c r="J24" s="189"/>
      <c r="K24" s="189"/>
      <c r="L24" s="190"/>
      <c r="M24" s="197"/>
      <c r="N24" s="198"/>
      <c r="O24" s="198"/>
      <c r="P24" s="198"/>
      <c r="Q24" s="198"/>
      <c r="R24" s="198"/>
      <c r="S24" s="198"/>
      <c r="T24" s="198"/>
      <c r="U24" s="198"/>
      <c r="V24" s="198"/>
      <c r="W24" s="198"/>
      <c r="X24" s="198"/>
      <c r="Y24" s="198"/>
      <c r="Z24" s="198"/>
      <c r="AA24" s="198"/>
      <c r="AB24" s="198"/>
      <c r="AC24" s="198"/>
      <c r="AD24" s="198"/>
      <c r="AE24" s="198"/>
      <c r="AF24" s="198"/>
      <c r="AG24" s="198"/>
      <c r="AH24" s="198"/>
      <c r="AI24" s="199"/>
    </row>
    <row r="29" spans="5:35" ht="18.75" customHeight="1" x14ac:dyDescent="0.4">
      <c r="P29" s="2" t="s">
        <v>140</v>
      </c>
      <c r="Q29" s="200" t="str">
        <f>IF(利用者情報!$AA$3="","",TEXT(利用者情報!$AA$3,"ggge"&amp;"年"&amp;"m"&amp;"月"))</f>
        <v/>
      </c>
      <c r="R29" s="200"/>
      <c r="S29" s="200"/>
      <c r="T29" s="200"/>
      <c r="U29" s="200"/>
      <c r="V29" s="200"/>
      <c r="W29" s="200"/>
      <c r="X29" s="200"/>
      <c r="Y29" s="200"/>
      <c r="Z29" s="1" t="s">
        <v>60</v>
      </c>
      <c r="AA29" s="3"/>
      <c r="AB29" s="3"/>
    </row>
    <row r="32" spans="5:35" x14ac:dyDescent="0.4">
      <c r="F32" s="1" t="s">
        <v>28</v>
      </c>
    </row>
    <row r="37" spans="8:37" ht="14.25" customHeight="1" x14ac:dyDescent="0.4">
      <c r="H37" s="203" t="s">
        <v>29</v>
      </c>
      <c r="I37" s="203"/>
      <c r="J37" s="203"/>
      <c r="K37" s="203"/>
      <c r="L37" s="203"/>
      <c r="M37" s="203"/>
      <c r="N37" s="203"/>
      <c r="O37" s="203"/>
      <c r="P37" s="203"/>
      <c r="Q37" s="203"/>
    </row>
    <row r="38" spans="8:37" ht="13.5" customHeight="1" x14ac:dyDescent="0.4">
      <c r="H38" s="203"/>
      <c r="I38" s="203"/>
      <c r="J38" s="203"/>
      <c r="K38" s="203"/>
      <c r="L38" s="203"/>
      <c r="M38" s="203"/>
      <c r="N38" s="203"/>
      <c r="O38" s="203"/>
      <c r="P38" s="203"/>
      <c r="Q38" s="203"/>
    </row>
    <row r="42" spans="8:37" ht="13.5" customHeight="1" x14ac:dyDescent="0.4">
      <c r="V42" s="4" t="s">
        <v>30</v>
      </c>
      <c r="W42" s="204" t="str">
        <f>IF(事業所情報!$B$6="","",事業所情報!$B$6)</f>
        <v/>
      </c>
      <c r="X42" s="204"/>
      <c r="Y42" s="204"/>
      <c r="Z42" s="204"/>
      <c r="AA42" s="204"/>
      <c r="AB42" s="204"/>
      <c r="AC42" s="204"/>
      <c r="AD42" s="204"/>
      <c r="AE42" s="204"/>
      <c r="AF42" s="204"/>
      <c r="AG42" s="204"/>
      <c r="AH42" s="4"/>
      <c r="AI42" s="4"/>
      <c r="AJ42" s="4"/>
      <c r="AK42" s="4"/>
    </row>
    <row r="43" spans="8:37" ht="13.5" customHeight="1" x14ac:dyDescent="0.4">
      <c r="O43" s="201" t="s">
        <v>31</v>
      </c>
      <c r="P43" s="201"/>
      <c r="Q43" s="201"/>
      <c r="R43" s="201"/>
      <c r="S43" s="201"/>
      <c r="T43" s="201"/>
      <c r="V43" s="204" t="str">
        <f>IF(事業所情報!$B$7="","",事業所情報!$B$7)</f>
        <v/>
      </c>
      <c r="W43" s="204"/>
      <c r="X43" s="204"/>
      <c r="Y43" s="204"/>
      <c r="Z43" s="204"/>
      <c r="AA43" s="204"/>
      <c r="AB43" s="204"/>
      <c r="AC43" s="204"/>
      <c r="AD43" s="204"/>
      <c r="AE43" s="204"/>
      <c r="AF43" s="204"/>
      <c r="AG43" s="204"/>
      <c r="AH43" s="204"/>
      <c r="AI43" s="204"/>
      <c r="AJ43" s="204"/>
      <c r="AK43" s="204"/>
    </row>
    <row r="44" spans="8:37" x14ac:dyDescent="0.4">
      <c r="V44" s="204"/>
      <c r="W44" s="204"/>
      <c r="X44" s="204"/>
      <c r="Y44" s="204"/>
      <c r="Z44" s="204"/>
      <c r="AA44" s="204"/>
      <c r="AB44" s="204"/>
      <c r="AC44" s="204"/>
      <c r="AD44" s="204"/>
      <c r="AE44" s="204"/>
      <c r="AF44" s="204"/>
      <c r="AG44" s="204"/>
      <c r="AH44" s="204"/>
      <c r="AI44" s="204"/>
      <c r="AJ44" s="204"/>
      <c r="AK44" s="204"/>
    </row>
    <row r="45" spans="8:37" x14ac:dyDescent="0.4">
      <c r="V45" s="204"/>
      <c r="W45" s="204"/>
      <c r="X45" s="204"/>
      <c r="Y45" s="204"/>
      <c r="Z45" s="204"/>
      <c r="AA45" s="204"/>
      <c r="AB45" s="204"/>
      <c r="AC45" s="204"/>
      <c r="AD45" s="204"/>
      <c r="AE45" s="204"/>
      <c r="AF45" s="204"/>
      <c r="AG45" s="204"/>
      <c r="AH45" s="204"/>
      <c r="AI45" s="204"/>
      <c r="AJ45" s="204"/>
      <c r="AK45" s="204"/>
    </row>
    <row r="46" spans="8:37" ht="13.5" customHeight="1" x14ac:dyDescent="0.4">
      <c r="O46" s="201" t="s">
        <v>32</v>
      </c>
      <c r="P46" s="201"/>
      <c r="Q46" s="201"/>
      <c r="R46" s="201"/>
      <c r="S46" s="201"/>
      <c r="T46" s="201"/>
      <c r="V46" s="205" t="str">
        <f>IF(事業所情報!$B$8="","",事業所情報!$B$8)</f>
        <v/>
      </c>
      <c r="W46" s="205"/>
      <c r="X46" s="205"/>
      <c r="Y46" s="205"/>
      <c r="Z46" s="205"/>
      <c r="AA46" s="205"/>
      <c r="AB46" s="205"/>
      <c r="AC46" s="205"/>
      <c r="AD46" s="205"/>
      <c r="AE46" s="205"/>
      <c r="AF46" s="205"/>
      <c r="AG46" s="205"/>
      <c r="AH46" s="205"/>
      <c r="AI46" s="205"/>
      <c r="AJ46" s="205"/>
      <c r="AK46" s="205"/>
    </row>
    <row r="47" spans="8:37" ht="13.5" customHeight="1" x14ac:dyDescent="0.4">
      <c r="O47" s="201"/>
      <c r="P47" s="201"/>
      <c r="Q47" s="201"/>
      <c r="R47" s="201"/>
      <c r="S47" s="201"/>
      <c r="T47" s="201"/>
      <c r="V47" s="205"/>
      <c r="W47" s="205"/>
      <c r="X47" s="205"/>
      <c r="Y47" s="205"/>
      <c r="Z47" s="205"/>
      <c r="AA47" s="205"/>
      <c r="AB47" s="205"/>
      <c r="AC47" s="205"/>
      <c r="AD47" s="205"/>
      <c r="AE47" s="205"/>
      <c r="AF47" s="205"/>
      <c r="AG47" s="205"/>
      <c r="AH47" s="205"/>
      <c r="AI47" s="205"/>
      <c r="AJ47" s="205"/>
      <c r="AK47" s="205"/>
    </row>
    <row r="48" spans="8:37" ht="13.5" customHeight="1" x14ac:dyDescent="0.4">
      <c r="O48" s="201"/>
      <c r="P48" s="201"/>
      <c r="Q48" s="201"/>
      <c r="R48" s="201"/>
      <c r="S48" s="201"/>
      <c r="T48" s="201"/>
      <c r="V48" s="205" t="str">
        <f>IF(事業所情報!$B$9="","",事業所情報!$B$9)</f>
        <v/>
      </c>
      <c r="W48" s="205"/>
      <c r="X48" s="205"/>
      <c r="Y48" s="205"/>
      <c r="Z48" s="205"/>
      <c r="AA48" s="205"/>
      <c r="AB48" s="205"/>
      <c r="AC48" s="205"/>
      <c r="AD48" s="205"/>
      <c r="AE48" s="205"/>
      <c r="AF48" s="205"/>
      <c r="AG48" s="205"/>
      <c r="AH48" s="205"/>
      <c r="AI48" s="205"/>
      <c r="AJ48" s="205"/>
      <c r="AK48" s="205"/>
    </row>
    <row r="49" spans="15:37" ht="13.5" customHeight="1" x14ac:dyDescent="0.4">
      <c r="O49" s="201"/>
      <c r="P49" s="201"/>
      <c r="Q49" s="201"/>
      <c r="R49" s="201"/>
      <c r="S49" s="201"/>
      <c r="T49" s="201"/>
      <c r="V49" s="205"/>
      <c r="W49" s="205"/>
      <c r="X49" s="205"/>
      <c r="Y49" s="205"/>
      <c r="Z49" s="205"/>
      <c r="AA49" s="205"/>
      <c r="AB49" s="205"/>
      <c r="AC49" s="205"/>
      <c r="AD49" s="205"/>
      <c r="AE49" s="205"/>
      <c r="AF49" s="205"/>
      <c r="AG49" s="205"/>
      <c r="AH49" s="205"/>
      <c r="AI49" s="205"/>
      <c r="AJ49" s="205"/>
      <c r="AK49" s="205"/>
    </row>
    <row r="50" spans="15:37" ht="13.5" customHeight="1" x14ac:dyDescent="0.4">
      <c r="O50" s="201" t="s">
        <v>33</v>
      </c>
      <c r="P50" s="201"/>
      <c r="Q50" s="201"/>
      <c r="R50" s="201"/>
      <c r="S50" s="201"/>
      <c r="T50" s="201"/>
      <c r="V50" s="5"/>
      <c r="W50" s="5"/>
      <c r="X50" s="206" t="str">
        <f>IF(事業所情報!$B$10="","",事業所情報!$B$10)</f>
        <v/>
      </c>
      <c r="Y50" s="206"/>
      <c r="Z50" s="206"/>
      <c r="AA50" s="206"/>
      <c r="AB50" s="206"/>
      <c r="AC50" s="206"/>
      <c r="AD50" s="206"/>
      <c r="AE50" s="206"/>
      <c r="AF50" s="206"/>
      <c r="AG50" s="206"/>
      <c r="AH50" s="206"/>
      <c r="AI50" s="206"/>
      <c r="AJ50" s="5"/>
      <c r="AK50" s="5"/>
    </row>
    <row r="51" spans="15:37" x14ac:dyDescent="0.4">
      <c r="O51" s="201"/>
      <c r="P51" s="201"/>
      <c r="Q51" s="201"/>
      <c r="R51" s="201"/>
      <c r="S51" s="201"/>
      <c r="T51" s="201"/>
      <c r="V51" s="5"/>
      <c r="W51" s="5"/>
      <c r="X51" s="206"/>
      <c r="Y51" s="206"/>
      <c r="Z51" s="206"/>
      <c r="AA51" s="206"/>
      <c r="AB51" s="206"/>
      <c r="AC51" s="206"/>
      <c r="AD51" s="206"/>
      <c r="AE51" s="206"/>
      <c r="AF51" s="206"/>
      <c r="AG51" s="206"/>
      <c r="AH51" s="206"/>
      <c r="AI51" s="206"/>
      <c r="AJ51" s="5"/>
      <c r="AK51" s="5"/>
    </row>
    <row r="52" spans="15:37" ht="13.5" customHeight="1" x14ac:dyDescent="0.4">
      <c r="O52" s="201"/>
      <c r="P52" s="201"/>
      <c r="Q52" s="201"/>
      <c r="R52" s="201"/>
      <c r="S52" s="201"/>
      <c r="T52" s="201"/>
      <c r="V52" s="207" t="str">
        <f>IF(事業所情報!$B$11="","",事業所情報!$B$11)</f>
        <v/>
      </c>
      <c r="W52" s="207"/>
      <c r="X52" s="207"/>
      <c r="Y52" s="207"/>
      <c r="Z52" s="207"/>
      <c r="AA52" s="207"/>
      <c r="AB52" s="207"/>
      <c r="AC52" s="207"/>
      <c r="AD52" s="207"/>
      <c r="AE52" s="207"/>
      <c r="AF52" s="207"/>
      <c r="AG52" s="207"/>
      <c r="AH52" s="207"/>
      <c r="AI52" s="207"/>
      <c r="AJ52" s="200" t="s">
        <v>34</v>
      </c>
      <c r="AK52" s="200"/>
    </row>
    <row r="53" spans="15:37" ht="13.5" customHeight="1" x14ac:dyDescent="0.4">
      <c r="O53" s="201"/>
      <c r="P53" s="201"/>
      <c r="Q53" s="201"/>
      <c r="R53" s="201"/>
      <c r="S53" s="201"/>
      <c r="T53" s="201"/>
      <c r="V53" s="207"/>
      <c r="W53" s="207"/>
      <c r="X53" s="207"/>
      <c r="Y53" s="207"/>
      <c r="Z53" s="207"/>
      <c r="AA53" s="207"/>
      <c r="AB53" s="207"/>
      <c r="AC53" s="207"/>
      <c r="AD53" s="207"/>
      <c r="AE53" s="207"/>
      <c r="AF53" s="207"/>
      <c r="AG53" s="207"/>
      <c r="AH53" s="207"/>
      <c r="AI53" s="207"/>
      <c r="AJ53" s="200"/>
      <c r="AK53" s="200"/>
    </row>
    <row r="55" spans="15:37" ht="13.5" customHeight="1" x14ac:dyDescent="0.4">
      <c r="O55" s="201" t="s">
        <v>35</v>
      </c>
      <c r="P55" s="201"/>
      <c r="Q55" s="201"/>
      <c r="R55" s="201"/>
      <c r="S55" s="201"/>
      <c r="T55" s="201"/>
      <c r="V55" s="202" t="str">
        <f>IF(事業所情報!$B$12="","",事業所情報!$B$12)</f>
        <v/>
      </c>
      <c r="W55" s="202"/>
      <c r="X55" s="202"/>
      <c r="Y55" s="202"/>
      <c r="Z55" s="202"/>
      <c r="AA55" s="202"/>
      <c r="AB55" s="202"/>
      <c r="AC55" s="202"/>
      <c r="AD55" s="202"/>
      <c r="AE55" s="202"/>
      <c r="AF55" s="202"/>
      <c r="AG55" s="202"/>
      <c r="AH55" s="202"/>
      <c r="AI55" s="202"/>
      <c r="AJ55" s="202"/>
      <c r="AK55" s="202"/>
    </row>
    <row r="56" spans="15:37" x14ac:dyDescent="0.4">
      <c r="O56" s="201"/>
      <c r="P56" s="201"/>
      <c r="Q56" s="201"/>
      <c r="R56" s="201"/>
      <c r="S56" s="201"/>
      <c r="T56" s="201"/>
      <c r="V56" s="202"/>
      <c r="W56" s="202"/>
      <c r="X56" s="202"/>
      <c r="Y56" s="202"/>
      <c r="Z56" s="202"/>
      <c r="AA56" s="202"/>
      <c r="AB56" s="202"/>
      <c r="AC56" s="202"/>
      <c r="AD56" s="202"/>
      <c r="AE56" s="202"/>
      <c r="AF56" s="202"/>
      <c r="AG56" s="202"/>
      <c r="AH56" s="202"/>
      <c r="AI56" s="202"/>
      <c r="AJ56" s="202"/>
      <c r="AK56" s="202"/>
    </row>
  </sheetData>
  <sheetProtection algorithmName="SHA-512" hashValue="rSwMVlbOUamRKqWSNBBpxA8l96pexfHzqbDgXUlGjD8aYj82a59HtwcQltEKhWkA3iYag/cHq31Rw2sLurUgLA==" saltValue="41PCc+pLnouY3/QNagSiHA==" spinCount="100000" sheet="1" objects="1" scenarios="1" selectLockedCells="1"/>
  <mergeCells count="18">
    <mergeCell ref="O55:T56"/>
    <mergeCell ref="V55:AK56"/>
    <mergeCell ref="H37:Q38"/>
    <mergeCell ref="W42:AG42"/>
    <mergeCell ref="O43:T43"/>
    <mergeCell ref="O46:T49"/>
    <mergeCell ref="V46:AK47"/>
    <mergeCell ref="V48:AK49"/>
    <mergeCell ref="O50:T53"/>
    <mergeCell ref="X50:AI51"/>
    <mergeCell ref="V52:AI53"/>
    <mergeCell ref="AJ52:AK53"/>
    <mergeCell ref="V43:AK45"/>
    <mergeCell ref="V1:AM2"/>
    <mergeCell ref="A13:AM16"/>
    <mergeCell ref="E21:L24"/>
    <mergeCell ref="M21:AI24"/>
    <mergeCell ref="Q29:Y29"/>
  </mergeCells>
  <phoneticPr fontId="2"/>
  <conditionalFormatting sqref="Q29:Y29 M21:AI24 W42:AG42 V43 V46:AK47 X50:AI51 V52:AI53 V55:AK56">
    <cfRule type="cellIs" dxfId="0" priority="8" operator="equal">
      <formula>""</formula>
    </cfRule>
  </conditionalFormatting>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pageSetUpPr fitToPage="1"/>
  </sheetPr>
  <dimension ref="A1:AQ63"/>
  <sheetViews>
    <sheetView view="pageBreakPreview" zoomScaleNormal="100" zoomScaleSheetLayoutView="100" workbookViewId="0">
      <selection activeCell="AE14" sqref="AE14:AM14"/>
    </sheetView>
  </sheetViews>
  <sheetFormatPr defaultColWidth="2.25" defaultRowHeight="13.5" x14ac:dyDescent="0.4"/>
  <cols>
    <col min="1" max="40" width="2.25" style="6"/>
    <col min="41" max="41" width="11.625" style="47" hidden="1" customWidth="1"/>
    <col min="42" max="43" width="7.5" style="6" hidden="1" customWidth="1"/>
    <col min="44" max="16384" width="2.25" style="6"/>
  </cols>
  <sheetData>
    <row r="1" spans="1:43" x14ac:dyDescent="0.4">
      <c r="AM1" s="24" t="str">
        <f>IF(事業所情報!$B$5="","",事業所情報!$B$5)</f>
        <v/>
      </c>
    </row>
    <row r="2" spans="1:43" s="7" customFormat="1" ht="14.25" customHeight="1" x14ac:dyDescent="0.4">
      <c r="A2" s="214" t="s">
        <v>139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O2" s="44"/>
    </row>
    <row r="3" spans="1:43" s="7" customFormat="1" ht="14.25" customHeight="1" x14ac:dyDescent="0.4">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O3" s="44"/>
    </row>
    <row r="4" spans="1:43" s="7" customFormat="1" ht="22.5" customHeight="1" x14ac:dyDescent="0.4">
      <c r="AC4" s="9"/>
      <c r="AD4" s="9"/>
      <c r="AE4" s="9"/>
      <c r="AF4" s="9"/>
      <c r="AG4" s="9"/>
      <c r="AH4" s="9"/>
      <c r="AI4" s="9"/>
      <c r="AJ4" s="9"/>
      <c r="AK4" s="9"/>
      <c r="AL4" s="9"/>
      <c r="AM4" s="9"/>
    </row>
    <row r="5" spans="1:43" s="7" customFormat="1" ht="22.5" customHeight="1" x14ac:dyDescent="0.4">
      <c r="B5" s="224" t="s">
        <v>169</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9"/>
    </row>
    <row r="6" spans="1:43" s="110" customFormat="1" ht="27" customHeight="1" x14ac:dyDescent="0.4">
      <c r="B6" s="221" t="s">
        <v>170</v>
      </c>
      <c r="C6" s="221"/>
      <c r="D6" s="221"/>
      <c r="E6" s="221"/>
      <c r="F6" s="221"/>
      <c r="G6" s="221"/>
      <c r="H6" s="221"/>
      <c r="I6" s="221"/>
      <c r="J6" s="221"/>
      <c r="K6" s="221"/>
      <c r="L6" s="221"/>
      <c r="M6" s="225" t="str">
        <f>IF(事業所情報!$B$10="","",事業所情報!$B$10)</f>
        <v/>
      </c>
      <c r="N6" s="225"/>
      <c r="O6" s="225"/>
      <c r="P6" s="225"/>
      <c r="Q6" s="225"/>
      <c r="R6" s="225"/>
      <c r="S6" s="225"/>
      <c r="T6" s="225"/>
      <c r="U6" s="225" t="str">
        <f>IF(事業所情報!$B$11="","",事業所情報!$B$11)</f>
        <v/>
      </c>
      <c r="V6" s="225"/>
      <c r="W6" s="225"/>
      <c r="X6" s="225"/>
      <c r="Y6" s="225"/>
      <c r="Z6" s="225"/>
      <c r="AA6" s="225"/>
      <c r="AB6" s="225"/>
      <c r="AC6" s="225"/>
      <c r="AD6" s="225"/>
      <c r="AE6" s="225"/>
      <c r="AF6" s="225"/>
      <c r="AG6" s="225"/>
      <c r="AH6" s="225"/>
      <c r="AI6" s="225"/>
      <c r="AJ6" s="226" t="s">
        <v>86</v>
      </c>
      <c r="AK6" s="226"/>
      <c r="AM6" s="9"/>
    </row>
    <row r="7" spans="1:43" s="7" customFormat="1" ht="15" customHeight="1" x14ac:dyDescent="0.4">
      <c r="AF7" s="9"/>
      <c r="AG7" s="9"/>
      <c r="AH7" s="9"/>
      <c r="AI7" s="9"/>
      <c r="AJ7" s="9"/>
      <c r="AK7" s="9"/>
      <c r="AL7" s="9"/>
      <c r="AM7" s="9"/>
      <c r="AO7" s="109"/>
    </row>
    <row r="8" spans="1:43" s="7" customFormat="1" ht="22.5" customHeight="1" x14ac:dyDescent="0.4">
      <c r="B8" s="215" t="s">
        <v>32</v>
      </c>
      <c r="C8" s="215"/>
      <c r="D8" s="215"/>
      <c r="E8" s="215"/>
      <c r="F8" s="215"/>
      <c r="G8" s="215"/>
      <c r="I8" s="218" t="str">
        <f>IF(事業所情報!$B$8="","",事業所情報!$B$8)</f>
        <v/>
      </c>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O8" s="44"/>
    </row>
    <row r="9" spans="1:43" s="7" customFormat="1" ht="22.5" customHeight="1" x14ac:dyDescent="0.4">
      <c r="B9" s="216" t="s">
        <v>38</v>
      </c>
      <c r="C9" s="216"/>
      <c r="D9" s="216"/>
      <c r="E9" s="216"/>
      <c r="F9" s="216"/>
      <c r="G9" s="216"/>
      <c r="H9" s="8"/>
      <c r="I9" s="217" t="str">
        <f>IF(事業所情報!$B$9="","",事業所情報!$B$9)</f>
        <v/>
      </c>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O9" s="44"/>
    </row>
    <row r="10" spans="1:43" s="7" customFormat="1" ht="15" customHeight="1" x14ac:dyDescent="0.4">
      <c r="AC10" s="9"/>
      <c r="AD10" s="9"/>
      <c r="AE10" s="9"/>
      <c r="AF10" s="9"/>
      <c r="AG10" s="9"/>
      <c r="AH10" s="9"/>
      <c r="AI10" s="9"/>
      <c r="AJ10" s="9"/>
      <c r="AK10" s="9"/>
      <c r="AL10" s="9"/>
      <c r="AM10" s="9"/>
      <c r="AO10" s="44"/>
    </row>
    <row r="11" spans="1:43" s="7" customFormat="1" ht="22.5" customHeight="1" x14ac:dyDescent="0.4">
      <c r="B11" s="221" t="str">
        <f>IF(利用者情報!$AA$3="","",TEXT(利用者情報!$AA$3,"ggge"&amp;"年"&amp;"m"))</f>
        <v/>
      </c>
      <c r="C11" s="221"/>
      <c r="D11" s="221"/>
      <c r="E11" s="221"/>
      <c r="F11" s="221"/>
      <c r="G11" s="222" t="s">
        <v>61</v>
      </c>
      <c r="H11" s="222"/>
      <c r="I11" s="222"/>
      <c r="J11" s="211" t="s">
        <v>87</v>
      </c>
      <c r="K11" s="212"/>
      <c r="L11" s="212"/>
      <c r="M11" s="212"/>
      <c r="N11" s="212"/>
      <c r="O11" s="212" t="str">
        <f ca="1">IF(COUNTIF(B14:U63,"?*")=0,"",COUNTIF(B14:U63,"?*"))</f>
        <v/>
      </c>
      <c r="P11" s="212"/>
      <c r="Q11" s="212"/>
      <c r="R11" s="212"/>
      <c r="S11" s="212"/>
      <c r="T11" s="212" t="s">
        <v>88</v>
      </c>
      <c r="U11" s="213"/>
      <c r="V11" s="211" t="s">
        <v>89</v>
      </c>
      <c r="W11" s="212"/>
      <c r="X11" s="212"/>
      <c r="Y11" s="212"/>
      <c r="Z11" s="212"/>
      <c r="AA11" s="212"/>
      <c r="AB11" s="212"/>
      <c r="AC11" s="212"/>
      <c r="AD11" s="212"/>
      <c r="AE11" s="219" t="str">
        <f ca="1">IF(SUM(V14:AD63)=0,"",SUM(V14:AD63))</f>
        <v/>
      </c>
      <c r="AF11" s="219"/>
      <c r="AG11" s="219"/>
      <c r="AH11" s="219"/>
      <c r="AI11" s="219"/>
      <c r="AJ11" s="219"/>
      <c r="AK11" s="219"/>
      <c r="AL11" s="219"/>
      <c r="AM11" s="220"/>
      <c r="AO11" s="44"/>
    </row>
    <row r="12" spans="1:43" s="7" customFormat="1" ht="15" customHeight="1" x14ac:dyDescent="0.4">
      <c r="AF12" s="8"/>
      <c r="AG12" s="8"/>
      <c r="AH12" s="8"/>
      <c r="AI12" s="8"/>
      <c r="AJ12" s="8"/>
      <c r="AK12" s="8"/>
      <c r="AL12" s="8"/>
      <c r="AM12" s="8"/>
      <c r="AO12" s="44"/>
    </row>
    <row r="13" spans="1:43" s="7" customFormat="1" ht="24.75" customHeight="1" x14ac:dyDescent="0.4">
      <c r="B13" s="211" t="s">
        <v>36</v>
      </c>
      <c r="C13" s="212"/>
      <c r="D13" s="212"/>
      <c r="E13" s="212"/>
      <c r="F13" s="212"/>
      <c r="G13" s="212"/>
      <c r="H13" s="212"/>
      <c r="I13" s="212"/>
      <c r="J13" s="212"/>
      <c r="K13" s="212"/>
      <c r="L13" s="212"/>
      <c r="M13" s="212"/>
      <c r="N13" s="212"/>
      <c r="O13" s="212"/>
      <c r="P13" s="212"/>
      <c r="Q13" s="212"/>
      <c r="R13" s="212"/>
      <c r="S13" s="212"/>
      <c r="T13" s="212"/>
      <c r="U13" s="213"/>
      <c r="V13" s="211" t="s">
        <v>37</v>
      </c>
      <c r="W13" s="212"/>
      <c r="X13" s="212"/>
      <c r="Y13" s="212"/>
      <c r="Z13" s="212"/>
      <c r="AA13" s="212"/>
      <c r="AB13" s="212"/>
      <c r="AC13" s="212"/>
      <c r="AD13" s="213"/>
      <c r="AE13" s="211" t="s">
        <v>148</v>
      </c>
      <c r="AF13" s="212"/>
      <c r="AG13" s="212"/>
      <c r="AH13" s="212"/>
      <c r="AI13" s="212"/>
      <c r="AJ13" s="212"/>
      <c r="AK13" s="212"/>
      <c r="AL13" s="212"/>
      <c r="AM13" s="213"/>
      <c r="AO13" s="48" t="s">
        <v>24</v>
      </c>
      <c r="AP13" s="48" t="s">
        <v>73</v>
      </c>
      <c r="AQ13" s="48" t="s">
        <v>55</v>
      </c>
    </row>
    <row r="14" spans="1:43" s="7" customFormat="1" ht="24.75" customHeight="1" x14ac:dyDescent="0.4">
      <c r="B14" s="208" t="str">
        <f ca="1">IFERROR(IF(INDIRECT(AQ14&amp;"!$AV$8")="","",IF(INDIRECT(AQ14&amp;"!$AY$8")="",INDIRECT(AQ14&amp;"!$AV$8"),INDIRECT(AQ14&amp;"!$AV$8")&amp;"　（"&amp;INDIRECT(AQ14&amp;"!$AY$8")&amp;"）")),"")</f>
        <v/>
      </c>
      <c r="C14" s="208"/>
      <c r="D14" s="208"/>
      <c r="E14" s="208"/>
      <c r="F14" s="208"/>
      <c r="G14" s="208"/>
      <c r="H14" s="208"/>
      <c r="I14" s="208"/>
      <c r="J14" s="208"/>
      <c r="K14" s="208"/>
      <c r="L14" s="208"/>
      <c r="M14" s="208"/>
      <c r="N14" s="208"/>
      <c r="O14" s="208"/>
      <c r="P14" s="208"/>
      <c r="Q14" s="208"/>
      <c r="R14" s="208"/>
      <c r="S14" s="208"/>
      <c r="T14" s="208"/>
      <c r="U14" s="208"/>
      <c r="V14" s="209" t="str">
        <f ca="1">IFERROR(IF(AQ14="","",INDIRECT(AQ14&amp;"!$AX$2")),"")</f>
        <v/>
      </c>
      <c r="W14" s="210"/>
      <c r="X14" s="210"/>
      <c r="Y14" s="210"/>
      <c r="Z14" s="210"/>
      <c r="AA14" s="210"/>
      <c r="AB14" s="210"/>
      <c r="AC14" s="210"/>
      <c r="AD14" s="210"/>
      <c r="AE14" s="223"/>
      <c r="AF14" s="223"/>
      <c r="AG14" s="223"/>
      <c r="AH14" s="223"/>
      <c r="AI14" s="223"/>
      <c r="AJ14" s="223"/>
      <c r="AK14" s="223"/>
      <c r="AL14" s="223"/>
      <c r="AM14" s="223"/>
      <c r="AO14" s="48" t="str">
        <f ca="1">IFERROR(IF(AQ14="","",INDIRECT(AQ14&amp;"!$F$3")),"")</f>
        <v/>
      </c>
      <c r="AP14" s="48">
        <v>1</v>
      </c>
      <c r="AQ14" s="48" t="str">
        <f>明細元!B2</f>
        <v/>
      </c>
    </row>
    <row r="15" spans="1:43" s="7" customFormat="1" ht="24.75" customHeight="1" x14ac:dyDescent="0.4">
      <c r="B15" s="208" t="str">
        <f t="shared" ref="B15:B43" ca="1" si="0">IFERROR(IF(INDIRECT(AQ15&amp;"!$AV$8")="","",IF(INDIRECT(AQ15&amp;"!$AY$8")="",INDIRECT(AQ15&amp;"!$AV$8"),INDIRECT(AQ15&amp;"!$AV$8")&amp;"　（"&amp;INDIRECT(AQ15&amp;"!$AY$8")&amp;"）")),"")</f>
        <v/>
      </c>
      <c r="C15" s="208"/>
      <c r="D15" s="208"/>
      <c r="E15" s="208"/>
      <c r="F15" s="208"/>
      <c r="G15" s="208"/>
      <c r="H15" s="208"/>
      <c r="I15" s="208"/>
      <c r="J15" s="208"/>
      <c r="K15" s="208"/>
      <c r="L15" s="208"/>
      <c r="M15" s="208"/>
      <c r="N15" s="208"/>
      <c r="O15" s="208"/>
      <c r="P15" s="208"/>
      <c r="Q15" s="208"/>
      <c r="R15" s="208"/>
      <c r="S15" s="208"/>
      <c r="T15" s="208"/>
      <c r="U15" s="208"/>
      <c r="V15" s="209" t="str">
        <f t="shared" ref="V15:V43" ca="1" si="1">IFERROR(IF(AQ15="","",INDIRECT(AQ15&amp;"!$AX$2")),"")</f>
        <v/>
      </c>
      <c r="W15" s="210"/>
      <c r="X15" s="210"/>
      <c r="Y15" s="210"/>
      <c r="Z15" s="210"/>
      <c r="AA15" s="210"/>
      <c r="AB15" s="210"/>
      <c r="AC15" s="210"/>
      <c r="AD15" s="210"/>
      <c r="AE15" s="223"/>
      <c r="AF15" s="223"/>
      <c r="AG15" s="223"/>
      <c r="AH15" s="223"/>
      <c r="AI15" s="223"/>
      <c r="AJ15" s="223"/>
      <c r="AK15" s="223"/>
      <c r="AL15" s="223"/>
      <c r="AM15" s="223"/>
      <c r="AO15" s="48" t="str">
        <f t="shared" ref="AO15:AO43" ca="1" si="2">IFERROR(IF(AQ15="","",INDIRECT(AQ15&amp;"!$F$3")),"")</f>
        <v/>
      </c>
      <c r="AP15" s="48">
        <v>2</v>
      </c>
      <c r="AQ15" s="48" t="str">
        <f>明細元!B3</f>
        <v/>
      </c>
    </row>
    <row r="16" spans="1:43" s="7" customFormat="1" ht="24.75" customHeight="1" x14ac:dyDescent="0.4">
      <c r="B16" s="208" t="str">
        <f t="shared" ca="1" si="0"/>
        <v/>
      </c>
      <c r="C16" s="208"/>
      <c r="D16" s="208"/>
      <c r="E16" s="208"/>
      <c r="F16" s="208"/>
      <c r="G16" s="208"/>
      <c r="H16" s="208"/>
      <c r="I16" s="208"/>
      <c r="J16" s="208"/>
      <c r="K16" s="208"/>
      <c r="L16" s="208"/>
      <c r="M16" s="208"/>
      <c r="N16" s="208"/>
      <c r="O16" s="208"/>
      <c r="P16" s="208"/>
      <c r="Q16" s="208"/>
      <c r="R16" s="208"/>
      <c r="S16" s="208"/>
      <c r="T16" s="208"/>
      <c r="U16" s="208"/>
      <c r="V16" s="209" t="str">
        <f t="shared" ca="1" si="1"/>
        <v/>
      </c>
      <c r="W16" s="210"/>
      <c r="X16" s="210"/>
      <c r="Y16" s="210"/>
      <c r="Z16" s="210"/>
      <c r="AA16" s="210"/>
      <c r="AB16" s="210"/>
      <c r="AC16" s="210"/>
      <c r="AD16" s="210"/>
      <c r="AE16" s="223"/>
      <c r="AF16" s="223"/>
      <c r="AG16" s="223"/>
      <c r="AH16" s="223"/>
      <c r="AI16" s="223"/>
      <c r="AJ16" s="223"/>
      <c r="AK16" s="223"/>
      <c r="AL16" s="223"/>
      <c r="AM16" s="223"/>
      <c r="AO16" s="48" t="str">
        <f ca="1">IFERROR(IF(AQ16="","",INDIRECT(AQ16&amp;"!$F$3")),"")</f>
        <v/>
      </c>
      <c r="AP16" s="48">
        <v>3</v>
      </c>
      <c r="AQ16" s="48" t="str">
        <f>明細元!B4</f>
        <v/>
      </c>
    </row>
    <row r="17" spans="2:43" s="7" customFormat="1" ht="24.75" customHeight="1" x14ac:dyDescent="0.4">
      <c r="B17" s="208" t="str">
        <f t="shared" ca="1" si="0"/>
        <v/>
      </c>
      <c r="C17" s="208"/>
      <c r="D17" s="208"/>
      <c r="E17" s="208"/>
      <c r="F17" s="208"/>
      <c r="G17" s="208"/>
      <c r="H17" s="208"/>
      <c r="I17" s="208"/>
      <c r="J17" s="208"/>
      <c r="K17" s="208"/>
      <c r="L17" s="208"/>
      <c r="M17" s="208"/>
      <c r="N17" s="208"/>
      <c r="O17" s="208"/>
      <c r="P17" s="208"/>
      <c r="Q17" s="208"/>
      <c r="R17" s="208"/>
      <c r="S17" s="208"/>
      <c r="T17" s="208"/>
      <c r="U17" s="208"/>
      <c r="V17" s="209" t="str">
        <f t="shared" ca="1" si="1"/>
        <v/>
      </c>
      <c r="W17" s="210"/>
      <c r="X17" s="210"/>
      <c r="Y17" s="210"/>
      <c r="Z17" s="210"/>
      <c r="AA17" s="210"/>
      <c r="AB17" s="210"/>
      <c r="AC17" s="210"/>
      <c r="AD17" s="210"/>
      <c r="AE17" s="223"/>
      <c r="AF17" s="223"/>
      <c r="AG17" s="223"/>
      <c r="AH17" s="223"/>
      <c r="AI17" s="223"/>
      <c r="AJ17" s="223"/>
      <c r="AK17" s="223"/>
      <c r="AL17" s="223"/>
      <c r="AM17" s="223"/>
      <c r="AO17" s="48" t="str">
        <f t="shared" ca="1" si="2"/>
        <v/>
      </c>
      <c r="AP17" s="48">
        <v>4</v>
      </c>
      <c r="AQ17" s="48" t="str">
        <f>明細元!B5</f>
        <v/>
      </c>
    </row>
    <row r="18" spans="2:43" s="7" customFormat="1" ht="24.75" customHeight="1" x14ac:dyDescent="0.4">
      <c r="B18" s="208" t="str">
        <f t="shared" ca="1" si="0"/>
        <v/>
      </c>
      <c r="C18" s="208"/>
      <c r="D18" s="208"/>
      <c r="E18" s="208"/>
      <c r="F18" s="208"/>
      <c r="G18" s="208"/>
      <c r="H18" s="208"/>
      <c r="I18" s="208"/>
      <c r="J18" s="208"/>
      <c r="K18" s="208"/>
      <c r="L18" s="208"/>
      <c r="M18" s="208"/>
      <c r="N18" s="208"/>
      <c r="O18" s="208"/>
      <c r="P18" s="208"/>
      <c r="Q18" s="208"/>
      <c r="R18" s="208"/>
      <c r="S18" s="208"/>
      <c r="T18" s="208"/>
      <c r="U18" s="208"/>
      <c r="V18" s="209" t="str">
        <f t="shared" ca="1" si="1"/>
        <v/>
      </c>
      <c r="W18" s="210"/>
      <c r="X18" s="210"/>
      <c r="Y18" s="210"/>
      <c r="Z18" s="210"/>
      <c r="AA18" s="210"/>
      <c r="AB18" s="210"/>
      <c r="AC18" s="210"/>
      <c r="AD18" s="210"/>
      <c r="AE18" s="223"/>
      <c r="AF18" s="223"/>
      <c r="AG18" s="223"/>
      <c r="AH18" s="223"/>
      <c r="AI18" s="223"/>
      <c r="AJ18" s="223"/>
      <c r="AK18" s="223"/>
      <c r="AL18" s="223"/>
      <c r="AM18" s="223"/>
      <c r="AO18" s="48" t="str">
        <f t="shared" ca="1" si="2"/>
        <v/>
      </c>
      <c r="AP18" s="48">
        <v>5</v>
      </c>
      <c r="AQ18" s="48" t="str">
        <f>明細元!B6</f>
        <v/>
      </c>
    </row>
    <row r="19" spans="2:43" s="7" customFormat="1" ht="24.75" customHeight="1" x14ac:dyDescent="0.4">
      <c r="B19" s="208" t="str">
        <f t="shared" ca="1" si="0"/>
        <v/>
      </c>
      <c r="C19" s="208"/>
      <c r="D19" s="208"/>
      <c r="E19" s="208"/>
      <c r="F19" s="208"/>
      <c r="G19" s="208"/>
      <c r="H19" s="208"/>
      <c r="I19" s="208"/>
      <c r="J19" s="208"/>
      <c r="K19" s="208"/>
      <c r="L19" s="208"/>
      <c r="M19" s="208"/>
      <c r="N19" s="208"/>
      <c r="O19" s="208"/>
      <c r="P19" s="208"/>
      <c r="Q19" s="208"/>
      <c r="R19" s="208"/>
      <c r="S19" s="208"/>
      <c r="T19" s="208"/>
      <c r="U19" s="208"/>
      <c r="V19" s="209" t="str">
        <f t="shared" ca="1" si="1"/>
        <v/>
      </c>
      <c r="W19" s="210"/>
      <c r="X19" s="210"/>
      <c r="Y19" s="210"/>
      <c r="Z19" s="210"/>
      <c r="AA19" s="210"/>
      <c r="AB19" s="210"/>
      <c r="AC19" s="210"/>
      <c r="AD19" s="210"/>
      <c r="AE19" s="223"/>
      <c r="AF19" s="223"/>
      <c r="AG19" s="223"/>
      <c r="AH19" s="223"/>
      <c r="AI19" s="223"/>
      <c r="AJ19" s="223"/>
      <c r="AK19" s="223"/>
      <c r="AL19" s="223"/>
      <c r="AM19" s="223"/>
      <c r="AO19" s="48" t="str">
        <f t="shared" ca="1" si="2"/>
        <v/>
      </c>
      <c r="AP19" s="48">
        <v>6</v>
      </c>
      <c r="AQ19" s="48" t="str">
        <f>明細元!B7</f>
        <v/>
      </c>
    </row>
    <row r="20" spans="2:43" s="7" customFormat="1" ht="24.75" customHeight="1" x14ac:dyDescent="0.4">
      <c r="B20" s="208" t="str">
        <f t="shared" ca="1" si="0"/>
        <v/>
      </c>
      <c r="C20" s="208"/>
      <c r="D20" s="208"/>
      <c r="E20" s="208"/>
      <c r="F20" s="208"/>
      <c r="G20" s="208"/>
      <c r="H20" s="208"/>
      <c r="I20" s="208"/>
      <c r="J20" s="208"/>
      <c r="K20" s="208"/>
      <c r="L20" s="208"/>
      <c r="M20" s="208"/>
      <c r="N20" s="208"/>
      <c r="O20" s="208"/>
      <c r="P20" s="208"/>
      <c r="Q20" s="208"/>
      <c r="R20" s="208"/>
      <c r="S20" s="208"/>
      <c r="T20" s="208"/>
      <c r="U20" s="208"/>
      <c r="V20" s="209" t="str">
        <f t="shared" ca="1" si="1"/>
        <v/>
      </c>
      <c r="W20" s="210"/>
      <c r="X20" s="210"/>
      <c r="Y20" s="210"/>
      <c r="Z20" s="210"/>
      <c r="AA20" s="210"/>
      <c r="AB20" s="210"/>
      <c r="AC20" s="210"/>
      <c r="AD20" s="210"/>
      <c r="AE20" s="223"/>
      <c r="AF20" s="223"/>
      <c r="AG20" s="223"/>
      <c r="AH20" s="223"/>
      <c r="AI20" s="223"/>
      <c r="AJ20" s="223"/>
      <c r="AK20" s="223"/>
      <c r="AL20" s="223"/>
      <c r="AM20" s="223"/>
      <c r="AO20" s="48" t="str">
        <f t="shared" ca="1" si="2"/>
        <v/>
      </c>
      <c r="AP20" s="48">
        <v>7</v>
      </c>
      <c r="AQ20" s="48" t="str">
        <f>明細元!B8</f>
        <v/>
      </c>
    </row>
    <row r="21" spans="2:43" s="7" customFormat="1" ht="24.75" customHeight="1" x14ac:dyDescent="0.4">
      <c r="B21" s="208" t="str">
        <f t="shared" ca="1" si="0"/>
        <v/>
      </c>
      <c r="C21" s="208"/>
      <c r="D21" s="208"/>
      <c r="E21" s="208"/>
      <c r="F21" s="208"/>
      <c r="G21" s="208"/>
      <c r="H21" s="208"/>
      <c r="I21" s="208"/>
      <c r="J21" s="208"/>
      <c r="K21" s="208"/>
      <c r="L21" s="208"/>
      <c r="M21" s="208"/>
      <c r="N21" s="208"/>
      <c r="O21" s="208"/>
      <c r="P21" s="208"/>
      <c r="Q21" s="208"/>
      <c r="R21" s="208"/>
      <c r="S21" s="208"/>
      <c r="T21" s="208"/>
      <c r="U21" s="208"/>
      <c r="V21" s="209" t="str">
        <f t="shared" ca="1" si="1"/>
        <v/>
      </c>
      <c r="W21" s="210"/>
      <c r="X21" s="210"/>
      <c r="Y21" s="210"/>
      <c r="Z21" s="210"/>
      <c r="AA21" s="210"/>
      <c r="AB21" s="210"/>
      <c r="AC21" s="210"/>
      <c r="AD21" s="210"/>
      <c r="AE21" s="223"/>
      <c r="AF21" s="223"/>
      <c r="AG21" s="223"/>
      <c r="AH21" s="223"/>
      <c r="AI21" s="223"/>
      <c r="AJ21" s="223"/>
      <c r="AK21" s="223"/>
      <c r="AL21" s="223"/>
      <c r="AM21" s="223"/>
      <c r="AO21" s="48" t="str">
        <f t="shared" ca="1" si="2"/>
        <v/>
      </c>
      <c r="AP21" s="48">
        <v>8</v>
      </c>
      <c r="AQ21" s="48" t="str">
        <f>明細元!B9</f>
        <v/>
      </c>
    </row>
    <row r="22" spans="2:43" s="7" customFormat="1" ht="24.75" customHeight="1" x14ac:dyDescent="0.4">
      <c r="B22" s="208" t="str">
        <f t="shared" ca="1" si="0"/>
        <v/>
      </c>
      <c r="C22" s="208"/>
      <c r="D22" s="208"/>
      <c r="E22" s="208"/>
      <c r="F22" s="208"/>
      <c r="G22" s="208"/>
      <c r="H22" s="208"/>
      <c r="I22" s="208"/>
      <c r="J22" s="208"/>
      <c r="K22" s="208"/>
      <c r="L22" s="208"/>
      <c r="M22" s="208"/>
      <c r="N22" s="208"/>
      <c r="O22" s="208"/>
      <c r="P22" s="208"/>
      <c r="Q22" s="208"/>
      <c r="R22" s="208"/>
      <c r="S22" s="208"/>
      <c r="T22" s="208"/>
      <c r="U22" s="208"/>
      <c r="V22" s="209" t="str">
        <f t="shared" ca="1" si="1"/>
        <v/>
      </c>
      <c r="W22" s="210"/>
      <c r="X22" s="210"/>
      <c r="Y22" s="210"/>
      <c r="Z22" s="210"/>
      <c r="AA22" s="210"/>
      <c r="AB22" s="210"/>
      <c r="AC22" s="210"/>
      <c r="AD22" s="210"/>
      <c r="AE22" s="223"/>
      <c r="AF22" s="223"/>
      <c r="AG22" s="223"/>
      <c r="AH22" s="223"/>
      <c r="AI22" s="223"/>
      <c r="AJ22" s="223"/>
      <c r="AK22" s="223"/>
      <c r="AL22" s="223"/>
      <c r="AM22" s="223"/>
      <c r="AO22" s="48" t="str">
        <f t="shared" ca="1" si="2"/>
        <v/>
      </c>
      <c r="AP22" s="48">
        <v>9</v>
      </c>
      <c r="AQ22" s="48" t="str">
        <f>明細元!B10</f>
        <v/>
      </c>
    </row>
    <row r="23" spans="2:43" s="7" customFormat="1" ht="24.75" customHeight="1" x14ac:dyDescent="0.4">
      <c r="B23" s="208" t="str">
        <f t="shared" ca="1" si="0"/>
        <v/>
      </c>
      <c r="C23" s="208"/>
      <c r="D23" s="208"/>
      <c r="E23" s="208"/>
      <c r="F23" s="208"/>
      <c r="G23" s="208"/>
      <c r="H23" s="208"/>
      <c r="I23" s="208"/>
      <c r="J23" s="208"/>
      <c r="K23" s="208"/>
      <c r="L23" s="208"/>
      <c r="M23" s="208"/>
      <c r="N23" s="208"/>
      <c r="O23" s="208"/>
      <c r="P23" s="208"/>
      <c r="Q23" s="208"/>
      <c r="R23" s="208"/>
      <c r="S23" s="208"/>
      <c r="T23" s="208"/>
      <c r="U23" s="208"/>
      <c r="V23" s="209" t="str">
        <f t="shared" ca="1" si="1"/>
        <v/>
      </c>
      <c r="W23" s="210"/>
      <c r="X23" s="210"/>
      <c r="Y23" s="210"/>
      <c r="Z23" s="210"/>
      <c r="AA23" s="210"/>
      <c r="AB23" s="210"/>
      <c r="AC23" s="210"/>
      <c r="AD23" s="210"/>
      <c r="AE23" s="223"/>
      <c r="AF23" s="223"/>
      <c r="AG23" s="223"/>
      <c r="AH23" s="223"/>
      <c r="AI23" s="223"/>
      <c r="AJ23" s="223"/>
      <c r="AK23" s="223"/>
      <c r="AL23" s="223"/>
      <c r="AM23" s="223"/>
      <c r="AO23" s="48" t="str">
        <f t="shared" ca="1" si="2"/>
        <v/>
      </c>
      <c r="AP23" s="48">
        <v>10</v>
      </c>
      <c r="AQ23" s="48" t="str">
        <f>明細元!B11</f>
        <v/>
      </c>
    </row>
    <row r="24" spans="2:43" s="7" customFormat="1" ht="24.75" customHeight="1" x14ac:dyDescent="0.4">
      <c r="B24" s="208" t="str">
        <f t="shared" ca="1" si="0"/>
        <v/>
      </c>
      <c r="C24" s="208"/>
      <c r="D24" s="208"/>
      <c r="E24" s="208"/>
      <c r="F24" s="208"/>
      <c r="G24" s="208"/>
      <c r="H24" s="208"/>
      <c r="I24" s="208"/>
      <c r="J24" s="208"/>
      <c r="K24" s="208"/>
      <c r="L24" s="208"/>
      <c r="M24" s="208"/>
      <c r="N24" s="208"/>
      <c r="O24" s="208"/>
      <c r="P24" s="208"/>
      <c r="Q24" s="208"/>
      <c r="R24" s="208"/>
      <c r="S24" s="208"/>
      <c r="T24" s="208"/>
      <c r="U24" s="208"/>
      <c r="V24" s="209" t="str">
        <f t="shared" ca="1" si="1"/>
        <v/>
      </c>
      <c r="W24" s="210"/>
      <c r="X24" s="210"/>
      <c r="Y24" s="210"/>
      <c r="Z24" s="210"/>
      <c r="AA24" s="210"/>
      <c r="AB24" s="210"/>
      <c r="AC24" s="210"/>
      <c r="AD24" s="210"/>
      <c r="AE24" s="223"/>
      <c r="AF24" s="223"/>
      <c r="AG24" s="223"/>
      <c r="AH24" s="223"/>
      <c r="AI24" s="223"/>
      <c r="AJ24" s="223"/>
      <c r="AK24" s="223"/>
      <c r="AL24" s="223"/>
      <c r="AM24" s="223"/>
      <c r="AO24" s="48" t="str">
        <f t="shared" ca="1" si="2"/>
        <v/>
      </c>
      <c r="AP24" s="48">
        <v>11</v>
      </c>
      <c r="AQ24" s="48" t="str">
        <f>明細元!B12</f>
        <v/>
      </c>
    </row>
    <row r="25" spans="2:43" s="7" customFormat="1" ht="24.75" customHeight="1" x14ac:dyDescent="0.4">
      <c r="B25" s="208" t="str">
        <f t="shared" ca="1" si="0"/>
        <v/>
      </c>
      <c r="C25" s="208"/>
      <c r="D25" s="208"/>
      <c r="E25" s="208"/>
      <c r="F25" s="208"/>
      <c r="G25" s="208"/>
      <c r="H25" s="208"/>
      <c r="I25" s="208"/>
      <c r="J25" s="208"/>
      <c r="K25" s="208"/>
      <c r="L25" s="208"/>
      <c r="M25" s="208"/>
      <c r="N25" s="208"/>
      <c r="O25" s="208"/>
      <c r="P25" s="208"/>
      <c r="Q25" s="208"/>
      <c r="R25" s="208"/>
      <c r="S25" s="208"/>
      <c r="T25" s="208"/>
      <c r="U25" s="208"/>
      <c r="V25" s="209" t="str">
        <f t="shared" ca="1" si="1"/>
        <v/>
      </c>
      <c r="W25" s="210"/>
      <c r="X25" s="210"/>
      <c r="Y25" s="210"/>
      <c r="Z25" s="210"/>
      <c r="AA25" s="210"/>
      <c r="AB25" s="210"/>
      <c r="AC25" s="210"/>
      <c r="AD25" s="210"/>
      <c r="AE25" s="223"/>
      <c r="AF25" s="223"/>
      <c r="AG25" s="223"/>
      <c r="AH25" s="223"/>
      <c r="AI25" s="223"/>
      <c r="AJ25" s="223"/>
      <c r="AK25" s="223"/>
      <c r="AL25" s="223"/>
      <c r="AM25" s="223"/>
      <c r="AO25" s="48" t="str">
        <f t="shared" ca="1" si="2"/>
        <v/>
      </c>
      <c r="AP25" s="48">
        <v>12</v>
      </c>
      <c r="AQ25" s="48" t="str">
        <f>明細元!B13</f>
        <v/>
      </c>
    </row>
    <row r="26" spans="2:43" s="7" customFormat="1" ht="24.75" customHeight="1" x14ac:dyDescent="0.4">
      <c r="B26" s="208" t="str">
        <f t="shared" ca="1" si="0"/>
        <v/>
      </c>
      <c r="C26" s="208"/>
      <c r="D26" s="208"/>
      <c r="E26" s="208"/>
      <c r="F26" s="208"/>
      <c r="G26" s="208"/>
      <c r="H26" s="208"/>
      <c r="I26" s="208"/>
      <c r="J26" s="208"/>
      <c r="K26" s="208"/>
      <c r="L26" s="208"/>
      <c r="M26" s="208"/>
      <c r="N26" s="208"/>
      <c r="O26" s="208"/>
      <c r="P26" s="208"/>
      <c r="Q26" s="208"/>
      <c r="R26" s="208"/>
      <c r="S26" s="208"/>
      <c r="T26" s="208"/>
      <c r="U26" s="208"/>
      <c r="V26" s="209" t="str">
        <f t="shared" ca="1" si="1"/>
        <v/>
      </c>
      <c r="W26" s="210"/>
      <c r="X26" s="210"/>
      <c r="Y26" s="210"/>
      <c r="Z26" s="210"/>
      <c r="AA26" s="210"/>
      <c r="AB26" s="210"/>
      <c r="AC26" s="210"/>
      <c r="AD26" s="210"/>
      <c r="AE26" s="223"/>
      <c r="AF26" s="223"/>
      <c r="AG26" s="223"/>
      <c r="AH26" s="223"/>
      <c r="AI26" s="223"/>
      <c r="AJ26" s="223"/>
      <c r="AK26" s="223"/>
      <c r="AL26" s="223"/>
      <c r="AM26" s="223"/>
      <c r="AO26" s="48" t="str">
        <f t="shared" ca="1" si="2"/>
        <v/>
      </c>
      <c r="AP26" s="48">
        <v>13</v>
      </c>
      <c r="AQ26" s="48" t="str">
        <f>明細元!B14</f>
        <v/>
      </c>
    </row>
    <row r="27" spans="2:43" s="7" customFormat="1" ht="24.75" customHeight="1" x14ac:dyDescent="0.4">
      <c r="B27" s="208" t="str">
        <f t="shared" ca="1" si="0"/>
        <v/>
      </c>
      <c r="C27" s="208"/>
      <c r="D27" s="208"/>
      <c r="E27" s="208"/>
      <c r="F27" s="208"/>
      <c r="G27" s="208"/>
      <c r="H27" s="208"/>
      <c r="I27" s="208"/>
      <c r="J27" s="208"/>
      <c r="K27" s="208"/>
      <c r="L27" s="208"/>
      <c r="M27" s="208"/>
      <c r="N27" s="208"/>
      <c r="O27" s="208"/>
      <c r="P27" s="208"/>
      <c r="Q27" s="208"/>
      <c r="R27" s="208"/>
      <c r="S27" s="208"/>
      <c r="T27" s="208"/>
      <c r="U27" s="208"/>
      <c r="V27" s="209" t="str">
        <f t="shared" ca="1" si="1"/>
        <v/>
      </c>
      <c r="W27" s="210"/>
      <c r="X27" s="210"/>
      <c r="Y27" s="210"/>
      <c r="Z27" s="210"/>
      <c r="AA27" s="210"/>
      <c r="AB27" s="210"/>
      <c r="AC27" s="210"/>
      <c r="AD27" s="210"/>
      <c r="AE27" s="223"/>
      <c r="AF27" s="223"/>
      <c r="AG27" s="223"/>
      <c r="AH27" s="223"/>
      <c r="AI27" s="223"/>
      <c r="AJ27" s="223"/>
      <c r="AK27" s="223"/>
      <c r="AL27" s="223"/>
      <c r="AM27" s="223"/>
      <c r="AO27" s="48" t="str">
        <f t="shared" ca="1" si="2"/>
        <v/>
      </c>
      <c r="AP27" s="48">
        <v>14</v>
      </c>
      <c r="AQ27" s="48" t="str">
        <f>明細元!B15</f>
        <v/>
      </c>
    </row>
    <row r="28" spans="2:43" s="7" customFormat="1" ht="24.75" customHeight="1" x14ac:dyDescent="0.4">
      <c r="B28" s="208" t="str">
        <f t="shared" ca="1" si="0"/>
        <v/>
      </c>
      <c r="C28" s="208"/>
      <c r="D28" s="208"/>
      <c r="E28" s="208"/>
      <c r="F28" s="208"/>
      <c r="G28" s="208"/>
      <c r="H28" s="208"/>
      <c r="I28" s="208"/>
      <c r="J28" s="208"/>
      <c r="K28" s="208"/>
      <c r="L28" s="208"/>
      <c r="M28" s="208"/>
      <c r="N28" s="208"/>
      <c r="O28" s="208"/>
      <c r="P28" s="208"/>
      <c r="Q28" s="208"/>
      <c r="R28" s="208"/>
      <c r="S28" s="208"/>
      <c r="T28" s="208"/>
      <c r="U28" s="208"/>
      <c r="V28" s="209" t="str">
        <f t="shared" ca="1" si="1"/>
        <v/>
      </c>
      <c r="W28" s="210"/>
      <c r="X28" s="210"/>
      <c r="Y28" s="210"/>
      <c r="Z28" s="210"/>
      <c r="AA28" s="210"/>
      <c r="AB28" s="210"/>
      <c r="AC28" s="210"/>
      <c r="AD28" s="210"/>
      <c r="AE28" s="223"/>
      <c r="AF28" s="223"/>
      <c r="AG28" s="223"/>
      <c r="AH28" s="223"/>
      <c r="AI28" s="223"/>
      <c r="AJ28" s="223"/>
      <c r="AK28" s="223"/>
      <c r="AL28" s="223"/>
      <c r="AM28" s="223"/>
      <c r="AO28" s="48" t="str">
        <f t="shared" ca="1" si="2"/>
        <v/>
      </c>
      <c r="AP28" s="48">
        <v>15</v>
      </c>
      <c r="AQ28" s="48" t="str">
        <f>明細元!B16</f>
        <v/>
      </c>
    </row>
    <row r="29" spans="2:43" s="7" customFormat="1" ht="24.75" customHeight="1" x14ac:dyDescent="0.4">
      <c r="B29" s="208" t="str">
        <f t="shared" ca="1" si="0"/>
        <v/>
      </c>
      <c r="C29" s="208"/>
      <c r="D29" s="208"/>
      <c r="E29" s="208"/>
      <c r="F29" s="208"/>
      <c r="G29" s="208"/>
      <c r="H29" s="208"/>
      <c r="I29" s="208"/>
      <c r="J29" s="208"/>
      <c r="K29" s="208"/>
      <c r="L29" s="208"/>
      <c r="M29" s="208"/>
      <c r="N29" s="208"/>
      <c r="O29" s="208"/>
      <c r="P29" s="208"/>
      <c r="Q29" s="208"/>
      <c r="R29" s="208"/>
      <c r="S29" s="208"/>
      <c r="T29" s="208"/>
      <c r="U29" s="208"/>
      <c r="V29" s="209" t="str">
        <f t="shared" ca="1" si="1"/>
        <v/>
      </c>
      <c r="W29" s="210"/>
      <c r="X29" s="210"/>
      <c r="Y29" s="210"/>
      <c r="Z29" s="210"/>
      <c r="AA29" s="210"/>
      <c r="AB29" s="210"/>
      <c r="AC29" s="210"/>
      <c r="AD29" s="210"/>
      <c r="AE29" s="223"/>
      <c r="AF29" s="223"/>
      <c r="AG29" s="223"/>
      <c r="AH29" s="223"/>
      <c r="AI29" s="223"/>
      <c r="AJ29" s="223"/>
      <c r="AK29" s="223"/>
      <c r="AL29" s="223"/>
      <c r="AM29" s="223"/>
      <c r="AO29" s="48" t="str">
        <f t="shared" ca="1" si="2"/>
        <v/>
      </c>
      <c r="AP29" s="48">
        <v>16</v>
      </c>
      <c r="AQ29" s="48" t="str">
        <f>明細元!B17</f>
        <v/>
      </c>
    </row>
    <row r="30" spans="2:43" s="7" customFormat="1" ht="24.75" customHeight="1" x14ac:dyDescent="0.4">
      <c r="B30" s="208" t="str">
        <f t="shared" ca="1" si="0"/>
        <v/>
      </c>
      <c r="C30" s="208"/>
      <c r="D30" s="208"/>
      <c r="E30" s="208"/>
      <c r="F30" s="208"/>
      <c r="G30" s="208"/>
      <c r="H30" s="208"/>
      <c r="I30" s="208"/>
      <c r="J30" s="208"/>
      <c r="K30" s="208"/>
      <c r="L30" s="208"/>
      <c r="M30" s="208"/>
      <c r="N30" s="208"/>
      <c r="O30" s="208"/>
      <c r="P30" s="208"/>
      <c r="Q30" s="208"/>
      <c r="R30" s="208"/>
      <c r="S30" s="208"/>
      <c r="T30" s="208"/>
      <c r="U30" s="208"/>
      <c r="V30" s="209" t="str">
        <f t="shared" ca="1" si="1"/>
        <v/>
      </c>
      <c r="W30" s="210"/>
      <c r="X30" s="210"/>
      <c r="Y30" s="210"/>
      <c r="Z30" s="210"/>
      <c r="AA30" s="210"/>
      <c r="AB30" s="210"/>
      <c r="AC30" s="210"/>
      <c r="AD30" s="210"/>
      <c r="AE30" s="223"/>
      <c r="AF30" s="223"/>
      <c r="AG30" s="223"/>
      <c r="AH30" s="223"/>
      <c r="AI30" s="223"/>
      <c r="AJ30" s="223"/>
      <c r="AK30" s="223"/>
      <c r="AL30" s="223"/>
      <c r="AM30" s="223"/>
      <c r="AO30" s="48" t="str">
        <f t="shared" ca="1" si="2"/>
        <v/>
      </c>
      <c r="AP30" s="48">
        <v>17</v>
      </c>
      <c r="AQ30" s="48" t="str">
        <f>明細元!B18</f>
        <v/>
      </c>
    </row>
    <row r="31" spans="2:43" s="7" customFormat="1" ht="24.75" customHeight="1" x14ac:dyDescent="0.4">
      <c r="B31" s="208" t="str">
        <f t="shared" ca="1" si="0"/>
        <v/>
      </c>
      <c r="C31" s="208"/>
      <c r="D31" s="208"/>
      <c r="E31" s="208"/>
      <c r="F31" s="208"/>
      <c r="G31" s="208"/>
      <c r="H31" s="208"/>
      <c r="I31" s="208"/>
      <c r="J31" s="208"/>
      <c r="K31" s="208"/>
      <c r="L31" s="208"/>
      <c r="M31" s="208"/>
      <c r="N31" s="208"/>
      <c r="O31" s="208"/>
      <c r="P31" s="208"/>
      <c r="Q31" s="208"/>
      <c r="R31" s="208"/>
      <c r="S31" s="208"/>
      <c r="T31" s="208"/>
      <c r="U31" s="208"/>
      <c r="V31" s="209" t="str">
        <f t="shared" ca="1" si="1"/>
        <v/>
      </c>
      <c r="W31" s="210"/>
      <c r="X31" s="210"/>
      <c r="Y31" s="210"/>
      <c r="Z31" s="210"/>
      <c r="AA31" s="210"/>
      <c r="AB31" s="210"/>
      <c r="AC31" s="210"/>
      <c r="AD31" s="210"/>
      <c r="AE31" s="223"/>
      <c r="AF31" s="223"/>
      <c r="AG31" s="223"/>
      <c r="AH31" s="223"/>
      <c r="AI31" s="223"/>
      <c r="AJ31" s="223"/>
      <c r="AK31" s="223"/>
      <c r="AL31" s="223"/>
      <c r="AM31" s="223"/>
      <c r="AO31" s="48" t="str">
        <f t="shared" ca="1" si="2"/>
        <v/>
      </c>
      <c r="AP31" s="48">
        <v>18</v>
      </c>
      <c r="AQ31" s="48" t="str">
        <f>明細元!B19</f>
        <v/>
      </c>
    </row>
    <row r="32" spans="2:43" s="7" customFormat="1" ht="24.75" customHeight="1" x14ac:dyDescent="0.4">
      <c r="B32" s="208" t="str">
        <f t="shared" ca="1" si="0"/>
        <v/>
      </c>
      <c r="C32" s="208"/>
      <c r="D32" s="208"/>
      <c r="E32" s="208"/>
      <c r="F32" s="208"/>
      <c r="G32" s="208"/>
      <c r="H32" s="208"/>
      <c r="I32" s="208"/>
      <c r="J32" s="208"/>
      <c r="K32" s="208"/>
      <c r="L32" s="208"/>
      <c r="M32" s="208"/>
      <c r="N32" s="208"/>
      <c r="O32" s="208"/>
      <c r="P32" s="208"/>
      <c r="Q32" s="208"/>
      <c r="R32" s="208"/>
      <c r="S32" s="208"/>
      <c r="T32" s="208"/>
      <c r="U32" s="208"/>
      <c r="V32" s="209" t="str">
        <f t="shared" ca="1" si="1"/>
        <v/>
      </c>
      <c r="W32" s="210"/>
      <c r="X32" s="210"/>
      <c r="Y32" s="210"/>
      <c r="Z32" s="210"/>
      <c r="AA32" s="210"/>
      <c r="AB32" s="210"/>
      <c r="AC32" s="210"/>
      <c r="AD32" s="210"/>
      <c r="AE32" s="223"/>
      <c r="AF32" s="223"/>
      <c r="AG32" s="223"/>
      <c r="AH32" s="223"/>
      <c r="AI32" s="223"/>
      <c r="AJ32" s="223"/>
      <c r="AK32" s="223"/>
      <c r="AL32" s="223"/>
      <c r="AM32" s="223"/>
      <c r="AO32" s="48" t="str">
        <f t="shared" ca="1" si="2"/>
        <v/>
      </c>
      <c r="AP32" s="48">
        <v>19</v>
      </c>
      <c r="AQ32" s="48" t="str">
        <f>明細元!B20</f>
        <v/>
      </c>
    </row>
    <row r="33" spans="2:43" s="7" customFormat="1" ht="24.75" customHeight="1" x14ac:dyDescent="0.4">
      <c r="B33" s="208" t="str">
        <f t="shared" ca="1" si="0"/>
        <v/>
      </c>
      <c r="C33" s="208"/>
      <c r="D33" s="208"/>
      <c r="E33" s="208"/>
      <c r="F33" s="208"/>
      <c r="G33" s="208"/>
      <c r="H33" s="208"/>
      <c r="I33" s="208"/>
      <c r="J33" s="208"/>
      <c r="K33" s="208"/>
      <c r="L33" s="208"/>
      <c r="M33" s="208"/>
      <c r="N33" s="208"/>
      <c r="O33" s="208"/>
      <c r="P33" s="208"/>
      <c r="Q33" s="208"/>
      <c r="R33" s="208"/>
      <c r="S33" s="208"/>
      <c r="T33" s="208"/>
      <c r="U33" s="208"/>
      <c r="V33" s="209" t="str">
        <f t="shared" ca="1" si="1"/>
        <v/>
      </c>
      <c r="W33" s="210"/>
      <c r="X33" s="210"/>
      <c r="Y33" s="210"/>
      <c r="Z33" s="210"/>
      <c r="AA33" s="210"/>
      <c r="AB33" s="210"/>
      <c r="AC33" s="210"/>
      <c r="AD33" s="210"/>
      <c r="AE33" s="223"/>
      <c r="AF33" s="223"/>
      <c r="AG33" s="223"/>
      <c r="AH33" s="223"/>
      <c r="AI33" s="223"/>
      <c r="AJ33" s="223"/>
      <c r="AK33" s="223"/>
      <c r="AL33" s="223"/>
      <c r="AM33" s="223"/>
      <c r="AO33" s="48" t="str">
        <f t="shared" ca="1" si="2"/>
        <v/>
      </c>
      <c r="AP33" s="48">
        <v>20</v>
      </c>
      <c r="AQ33" s="48" t="str">
        <f>明細元!B21</f>
        <v/>
      </c>
    </row>
    <row r="34" spans="2:43" s="7" customFormat="1" ht="24.75" customHeight="1" x14ac:dyDescent="0.4">
      <c r="B34" s="208" t="str">
        <f t="shared" ca="1" si="0"/>
        <v/>
      </c>
      <c r="C34" s="208"/>
      <c r="D34" s="208"/>
      <c r="E34" s="208"/>
      <c r="F34" s="208"/>
      <c r="G34" s="208"/>
      <c r="H34" s="208"/>
      <c r="I34" s="208"/>
      <c r="J34" s="208"/>
      <c r="K34" s="208"/>
      <c r="L34" s="208"/>
      <c r="M34" s="208"/>
      <c r="N34" s="208"/>
      <c r="O34" s="208"/>
      <c r="P34" s="208"/>
      <c r="Q34" s="208"/>
      <c r="R34" s="208"/>
      <c r="S34" s="208"/>
      <c r="T34" s="208"/>
      <c r="U34" s="208"/>
      <c r="V34" s="209" t="str">
        <f t="shared" ca="1" si="1"/>
        <v/>
      </c>
      <c r="W34" s="210"/>
      <c r="X34" s="210"/>
      <c r="Y34" s="210"/>
      <c r="Z34" s="210"/>
      <c r="AA34" s="210"/>
      <c r="AB34" s="210"/>
      <c r="AC34" s="210"/>
      <c r="AD34" s="210"/>
      <c r="AE34" s="223"/>
      <c r="AF34" s="223"/>
      <c r="AG34" s="223"/>
      <c r="AH34" s="223"/>
      <c r="AI34" s="223"/>
      <c r="AJ34" s="223"/>
      <c r="AK34" s="223"/>
      <c r="AL34" s="223"/>
      <c r="AM34" s="223"/>
      <c r="AO34" s="48" t="str">
        <f t="shared" ca="1" si="2"/>
        <v/>
      </c>
      <c r="AP34" s="48">
        <v>21</v>
      </c>
      <c r="AQ34" s="48" t="str">
        <f>明細元!B22</f>
        <v/>
      </c>
    </row>
    <row r="35" spans="2:43" s="7" customFormat="1" ht="24.75" customHeight="1" x14ac:dyDescent="0.4">
      <c r="B35" s="208" t="str">
        <f t="shared" ca="1" si="0"/>
        <v/>
      </c>
      <c r="C35" s="208"/>
      <c r="D35" s="208"/>
      <c r="E35" s="208"/>
      <c r="F35" s="208"/>
      <c r="G35" s="208"/>
      <c r="H35" s="208"/>
      <c r="I35" s="208"/>
      <c r="J35" s="208"/>
      <c r="K35" s="208"/>
      <c r="L35" s="208"/>
      <c r="M35" s="208"/>
      <c r="N35" s="208"/>
      <c r="O35" s="208"/>
      <c r="P35" s="208"/>
      <c r="Q35" s="208"/>
      <c r="R35" s="208"/>
      <c r="S35" s="208"/>
      <c r="T35" s="208"/>
      <c r="U35" s="208"/>
      <c r="V35" s="209" t="str">
        <f t="shared" ca="1" si="1"/>
        <v/>
      </c>
      <c r="W35" s="210"/>
      <c r="X35" s="210"/>
      <c r="Y35" s="210"/>
      <c r="Z35" s="210"/>
      <c r="AA35" s="210"/>
      <c r="AB35" s="210"/>
      <c r="AC35" s="210"/>
      <c r="AD35" s="210"/>
      <c r="AE35" s="223"/>
      <c r="AF35" s="223"/>
      <c r="AG35" s="223"/>
      <c r="AH35" s="223"/>
      <c r="AI35" s="223"/>
      <c r="AJ35" s="223"/>
      <c r="AK35" s="223"/>
      <c r="AL35" s="223"/>
      <c r="AM35" s="223"/>
      <c r="AO35" s="48" t="str">
        <f t="shared" ca="1" si="2"/>
        <v/>
      </c>
      <c r="AP35" s="48">
        <v>22</v>
      </c>
      <c r="AQ35" s="48" t="str">
        <f>明細元!B23</f>
        <v/>
      </c>
    </row>
    <row r="36" spans="2:43" s="7" customFormat="1" ht="24.75" customHeight="1" x14ac:dyDescent="0.4">
      <c r="B36" s="208" t="str">
        <f t="shared" ca="1" si="0"/>
        <v/>
      </c>
      <c r="C36" s="208"/>
      <c r="D36" s="208"/>
      <c r="E36" s="208"/>
      <c r="F36" s="208"/>
      <c r="G36" s="208"/>
      <c r="H36" s="208"/>
      <c r="I36" s="208"/>
      <c r="J36" s="208"/>
      <c r="K36" s="208"/>
      <c r="L36" s="208"/>
      <c r="M36" s="208"/>
      <c r="N36" s="208"/>
      <c r="O36" s="208"/>
      <c r="P36" s="208"/>
      <c r="Q36" s="208"/>
      <c r="R36" s="208"/>
      <c r="S36" s="208"/>
      <c r="T36" s="208"/>
      <c r="U36" s="208"/>
      <c r="V36" s="209" t="str">
        <f t="shared" ca="1" si="1"/>
        <v/>
      </c>
      <c r="W36" s="210"/>
      <c r="X36" s="210"/>
      <c r="Y36" s="210"/>
      <c r="Z36" s="210"/>
      <c r="AA36" s="210"/>
      <c r="AB36" s="210"/>
      <c r="AC36" s="210"/>
      <c r="AD36" s="210"/>
      <c r="AE36" s="223"/>
      <c r="AF36" s="223"/>
      <c r="AG36" s="223"/>
      <c r="AH36" s="223"/>
      <c r="AI36" s="223"/>
      <c r="AJ36" s="223"/>
      <c r="AK36" s="223"/>
      <c r="AL36" s="223"/>
      <c r="AM36" s="223"/>
      <c r="AO36" s="48" t="str">
        <f t="shared" ca="1" si="2"/>
        <v/>
      </c>
      <c r="AP36" s="48">
        <v>23</v>
      </c>
      <c r="AQ36" s="48" t="str">
        <f>明細元!B24</f>
        <v/>
      </c>
    </row>
    <row r="37" spans="2:43" s="7" customFormat="1" ht="24.75" customHeight="1" x14ac:dyDescent="0.4">
      <c r="B37" s="208" t="str">
        <f t="shared" ca="1" si="0"/>
        <v/>
      </c>
      <c r="C37" s="208"/>
      <c r="D37" s="208"/>
      <c r="E37" s="208"/>
      <c r="F37" s="208"/>
      <c r="G37" s="208"/>
      <c r="H37" s="208"/>
      <c r="I37" s="208"/>
      <c r="J37" s="208"/>
      <c r="K37" s="208"/>
      <c r="L37" s="208"/>
      <c r="M37" s="208"/>
      <c r="N37" s="208"/>
      <c r="O37" s="208"/>
      <c r="P37" s="208"/>
      <c r="Q37" s="208"/>
      <c r="R37" s="208"/>
      <c r="S37" s="208"/>
      <c r="T37" s="208"/>
      <c r="U37" s="208"/>
      <c r="V37" s="209" t="str">
        <f t="shared" ca="1" si="1"/>
        <v/>
      </c>
      <c r="W37" s="210"/>
      <c r="X37" s="210"/>
      <c r="Y37" s="210"/>
      <c r="Z37" s="210"/>
      <c r="AA37" s="210"/>
      <c r="AB37" s="210"/>
      <c r="AC37" s="210"/>
      <c r="AD37" s="210"/>
      <c r="AE37" s="223"/>
      <c r="AF37" s="223"/>
      <c r="AG37" s="223"/>
      <c r="AH37" s="223"/>
      <c r="AI37" s="223"/>
      <c r="AJ37" s="223"/>
      <c r="AK37" s="223"/>
      <c r="AL37" s="223"/>
      <c r="AM37" s="223"/>
      <c r="AO37" s="48" t="str">
        <f t="shared" ca="1" si="2"/>
        <v/>
      </c>
      <c r="AP37" s="48">
        <v>24</v>
      </c>
      <c r="AQ37" s="48" t="str">
        <f>明細元!B25</f>
        <v/>
      </c>
    </row>
    <row r="38" spans="2:43" s="7" customFormat="1" ht="24.75" customHeight="1" x14ac:dyDescent="0.4">
      <c r="B38" s="208" t="str">
        <f t="shared" ca="1" si="0"/>
        <v/>
      </c>
      <c r="C38" s="208"/>
      <c r="D38" s="208"/>
      <c r="E38" s="208"/>
      <c r="F38" s="208"/>
      <c r="G38" s="208"/>
      <c r="H38" s="208"/>
      <c r="I38" s="208"/>
      <c r="J38" s="208"/>
      <c r="K38" s="208"/>
      <c r="L38" s="208"/>
      <c r="M38" s="208"/>
      <c r="N38" s="208"/>
      <c r="O38" s="208"/>
      <c r="P38" s="208"/>
      <c r="Q38" s="208"/>
      <c r="R38" s="208"/>
      <c r="S38" s="208"/>
      <c r="T38" s="208"/>
      <c r="U38" s="208"/>
      <c r="V38" s="209" t="str">
        <f t="shared" ca="1" si="1"/>
        <v/>
      </c>
      <c r="W38" s="210"/>
      <c r="X38" s="210"/>
      <c r="Y38" s="210"/>
      <c r="Z38" s="210"/>
      <c r="AA38" s="210"/>
      <c r="AB38" s="210"/>
      <c r="AC38" s="210"/>
      <c r="AD38" s="210"/>
      <c r="AE38" s="223"/>
      <c r="AF38" s="223"/>
      <c r="AG38" s="223"/>
      <c r="AH38" s="223"/>
      <c r="AI38" s="223"/>
      <c r="AJ38" s="223"/>
      <c r="AK38" s="223"/>
      <c r="AL38" s="223"/>
      <c r="AM38" s="223"/>
      <c r="AO38" s="48" t="str">
        <f t="shared" ca="1" si="2"/>
        <v/>
      </c>
      <c r="AP38" s="48">
        <v>25</v>
      </c>
      <c r="AQ38" s="48" t="str">
        <f>明細元!B26</f>
        <v/>
      </c>
    </row>
    <row r="39" spans="2:43" s="7" customFormat="1" ht="24.75" customHeight="1" x14ac:dyDescent="0.4">
      <c r="B39" s="208" t="str">
        <f t="shared" ca="1" si="0"/>
        <v/>
      </c>
      <c r="C39" s="208"/>
      <c r="D39" s="208"/>
      <c r="E39" s="208"/>
      <c r="F39" s="208"/>
      <c r="G39" s="208"/>
      <c r="H39" s="208"/>
      <c r="I39" s="208"/>
      <c r="J39" s="208"/>
      <c r="K39" s="208"/>
      <c r="L39" s="208"/>
      <c r="M39" s="208"/>
      <c r="N39" s="208"/>
      <c r="O39" s="208"/>
      <c r="P39" s="208"/>
      <c r="Q39" s="208"/>
      <c r="R39" s="208"/>
      <c r="S39" s="208"/>
      <c r="T39" s="208"/>
      <c r="U39" s="208"/>
      <c r="V39" s="209" t="str">
        <f t="shared" ca="1" si="1"/>
        <v/>
      </c>
      <c r="W39" s="210"/>
      <c r="X39" s="210"/>
      <c r="Y39" s="210"/>
      <c r="Z39" s="210"/>
      <c r="AA39" s="210"/>
      <c r="AB39" s="210"/>
      <c r="AC39" s="210"/>
      <c r="AD39" s="210"/>
      <c r="AE39" s="223"/>
      <c r="AF39" s="223"/>
      <c r="AG39" s="223"/>
      <c r="AH39" s="223"/>
      <c r="AI39" s="223"/>
      <c r="AJ39" s="223"/>
      <c r="AK39" s="223"/>
      <c r="AL39" s="223"/>
      <c r="AM39" s="223"/>
      <c r="AO39" s="48" t="str">
        <f t="shared" ca="1" si="2"/>
        <v/>
      </c>
      <c r="AP39" s="48">
        <v>26</v>
      </c>
      <c r="AQ39" s="48" t="str">
        <f>明細元!B27</f>
        <v/>
      </c>
    </row>
    <row r="40" spans="2:43" s="7" customFormat="1" ht="24.75" customHeight="1" x14ac:dyDescent="0.4">
      <c r="B40" s="208" t="str">
        <f t="shared" ca="1" si="0"/>
        <v/>
      </c>
      <c r="C40" s="208"/>
      <c r="D40" s="208"/>
      <c r="E40" s="208"/>
      <c r="F40" s="208"/>
      <c r="G40" s="208"/>
      <c r="H40" s="208"/>
      <c r="I40" s="208"/>
      <c r="J40" s="208"/>
      <c r="K40" s="208"/>
      <c r="L40" s="208"/>
      <c r="M40" s="208"/>
      <c r="N40" s="208"/>
      <c r="O40" s="208"/>
      <c r="P40" s="208"/>
      <c r="Q40" s="208"/>
      <c r="R40" s="208"/>
      <c r="S40" s="208"/>
      <c r="T40" s="208"/>
      <c r="U40" s="208"/>
      <c r="V40" s="209" t="str">
        <f t="shared" ca="1" si="1"/>
        <v/>
      </c>
      <c r="W40" s="210"/>
      <c r="X40" s="210"/>
      <c r="Y40" s="210"/>
      <c r="Z40" s="210"/>
      <c r="AA40" s="210"/>
      <c r="AB40" s="210"/>
      <c r="AC40" s="210"/>
      <c r="AD40" s="210"/>
      <c r="AE40" s="223"/>
      <c r="AF40" s="223"/>
      <c r="AG40" s="223"/>
      <c r="AH40" s="223"/>
      <c r="AI40" s="223"/>
      <c r="AJ40" s="223"/>
      <c r="AK40" s="223"/>
      <c r="AL40" s="223"/>
      <c r="AM40" s="223"/>
      <c r="AO40" s="48" t="str">
        <f t="shared" ca="1" si="2"/>
        <v/>
      </c>
      <c r="AP40" s="48">
        <v>27</v>
      </c>
      <c r="AQ40" s="48" t="str">
        <f>明細元!B28</f>
        <v/>
      </c>
    </row>
    <row r="41" spans="2:43" s="7" customFormat="1" ht="24.75" customHeight="1" x14ac:dyDescent="0.4">
      <c r="B41" s="208" t="str">
        <f t="shared" ca="1" si="0"/>
        <v/>
      </c>
      <c r="C41" s="208"/>
      <c r="D41" s="208"/>
      <c r="E41" s="208"/>
      <c r="F41" s="208"/>
      <c r="G41" s="208"/>
      <c r="H41" s="208"/>
      <c r="I41" s="208"/>
      <c r="J41" s="208"/>
      <c r="K41" s="208"/>
      <c r="L41" s="208"/>
      <c r="M41" s="208"/>
      <c r="N41" s="208"/>
      <c r="O41" s="208"/>
      <c r="P41" s="208"/>
      <c r="Q41" s="208"/>
      <c r="R41" s="208"/>
      <c r="S41" s="208"/>
      <c r="T41" s="208"/>
      <c r="U41" s="208"/>
      <c r="V41" s="209" t="str">
        <f t="shared" ca="1" si="1"/>
        <v/>
      </c>
      <c r="W41" s="210"/>
      <c r="X41" s="210"/>
      <c r="Y41" s="210"/>
      <c r="Z41" s="210"/>
      <c r="AA41" s="210"/>
      <c r="AB41" s="210"/>
      <c r="AC41" s="210"/>
      <c r="AD41" s="210"/>
      <c r="AE41" s="223"/>
      <c r="AF41" s="223"/>
      <c r="AG41" s="223"/>
      <c r="AH41" s="223"/>
      <c r="AI41" s="223"/>
      <c r="AJ41" s="223"/>
      <c r="AK41" s="223"/>
      <c r="AL41" s="223"/>
      <c r="AM41" s="223"/>
      <c r="AO41" s="48" t="str">
        <f t="shared" ca="1" si="2"/>
        <v/>
      </c>
      <c r="AP41" s="48">
        <v>28</v>
      </c>
      <c r="AQ41" s="48" t="str">
        <f>明細元!B29</f>
        <v/>
      </c>
    </row>
    <row r="42" spans="2:43" s="7" customFormat="1" ht="24.75" customHeight="1" x14ac:dyDescent="0.4">
      <c r="B42" s="208" t="str">
        <f t="shared" ca="1" si="0"/>
        <v/>
      </c>
      <c r="C42" s="208"/>
      <c r="D42" s="208"/>
      <c r="E42" s="208"/>
      <c r="F42" s="208"/>
      <c r="G42" s="208"/>
      <c r="H42" s="208"/>
      <c r="I42" s="208"/>
      <c r="J42" s="208"/>
      <c r="K42" s="208"/>
      <c r="L42" s="208"/>
      <c r="M42" s="208"/>
      <c r="N42" s="208"/>
      <c r="O42" s="208"/>
      <c r="P42" s="208"/>
      <c r="Q42" s="208"/>
      <c r="R42" s="208"/>
      <c r="S42" s="208"/>
      <c r="T42" s="208"/>
      <c r="U42" s="208"/>
      <c r="V42" s="209" t="str">
        <f t="shared" ca="1" si="1"/>
        <v/>
      </c>
      <c r="W42" s="210"/>
      <c r="X42" s="210"/>
      <c r="Y42" s="210"/>
      <c r="Z42" s="210"/>
      <c r="AA42" s="210"/>
      <c r="AB42" s="210"/>
      <c r="AC42" s="210"/>
      <c r="AD42" s="210"/>
      <c r="AE42" s="223"/>
      <c r="AF42" s="223"/>
      <c r="AG42" s="223"/>
      <c r="AH42" s="223"/>
      <c r="AI42" s="223"/>
      <c r="AJ42" s="223"/>
      <c r="AK42" s="223"/>
      <c r="AL42" s="223"/>
      <c r="AM42" s="223"/>
      <c r="AO42" s="48" t="str">
        <f t="shared" ca="1" si="2"/>
        <v/>
      </c>
      <c r="AP42" s="48">
        <v>29</v>
      </c>
      <c r="AQ42" s="48" t="str">
        <f>明細元!B30</f>
        <v/>
      </c>
    </row>
    <row r="43" spans="2:43" s="7" customFormat="1" ht="24.75" customHeight="1" x14ac:dyDescent="0.4">
      <c r="B43" s="208" t="str">
        <f t="shared" ca="1" si="0"/>
        <v/>
      </c>
      <c r="C43" s="208"/>
      <c r="D43" s="208"/>
      <c r="E43" s="208"/>
      <c r="F43" s="208"/>
      <c r="G43" s="208"/>
      <c r="H43" s="208"/>
      <c r="I43" s="208"/>
      <c r="J43" s="208"/>
      <c r="K43" s="208"/>
      <c r="L43" s="208"/>
      <c r="M43" s="208"/>
      <c r="N43" s="208"/>
      <c r="O43" s="208"/>
      <c r="P43" s="208"/>
      <c r="Q43" s="208"/>
      <c r="R43" s="208"/>
      <c r="S43" s="208"/>
      <c r="T43" s="208"/>
      <c r="U43" s="208"/>
      <c r="V43" s="209" t="str">
        <f t="shared" ca="1" si="1"/>
        <v/>
      </c>
      <c r="W43" s="210"/>
      <c r="X43" s="210"/>
      <c r="Y43" s="210"/>
      <c r="Z43" s="210"/>
      <c r="AA43" s="210"/>
      <c r="AB43" s="210"/>
      <c r="AC43" s="210"/>
      <c r="AD43" s="210"/>
      <c r="AE43" s="223"/>
      <c r="AF43" s="223"/>
      <c r="AG43" s="223"/>
      <c r="AH43" s="223"/>
      <c r="AI43" s="223"/>
      <c r="AJ43" s="223"/>
      <c r="AK43" s="223"/>
      <c r="AL43" s="223"/>
      <c r="AM43" s="223"/>
      <c r="AO43" s="48" t="str">
        <f t="shared" ca="1" si="2"/>
        <v/>
      </c>
      <c r="AP43" s="48">
        <v>30</v>
      </c>
      <c r="AQ43" s="48" t="str">
        <f>明細元!B31</f>
        <v/>
      </c>
    </row>
    <row r="44" spans="2:43" s="7" customFormat="1" ht="24.75" customHeight="1" x14ac:dyDescent="0.4">
      <c r="B44" s="208"/>
      <c r="C44" s="208"/>
      <c r="D44" s="208"/>
      <c r="E44" s="208"/>
      <c r="F44" s="208"/>
      <c r="G44" s="208"/>
      <c r="H44" s="208"/>
      <c r="I44" s="208"/>
      <c r="J44" s="208"/>
      <c r="K44" s="208"/>
      <c r="L44" s="208"/>
      <c r="M44" s="208"/>
      <c r="N44" s="208"/>
      <c r="O44" s="208"/>
      <c r="P44" s="208"/>
      <c r="Q44" s="208"/>
      <c r="R44" s="208"/>
      <c r="S44" s="208"/>
      <c r="T44" s="208"/>
      <c r="U44" s="208"/>
      <c r="V44" s="209"/>
      <c r="W44" s="210"/>
      <c r="X44" s="210"/>
      <c r="Y44" s="210"/>
      <c r="Z44" s="210"/>
      <c r="AA44" s="210"/>
      <c r="AB44" s="210"/>
      <c r="AC44" s="210"/>
      <c r="AD44" s="210"/>
      <c r="AE44" s="223"/>
      <c r="AF44" s="223"/>
      <c r="AG44" s="223"/>
      <c r="AH44" s="223"/>
      <c r="AI44" s="223"/>
      <c r="AJ44" s="223"/>
      <c r="AK44" s="223"/>
      <c r="AL44" s="223"/>
      <c r="AM44" s="223"/>
      <c r="AO44" s="48"/>
      <c r="AP44" s="48"/>
      <c r="AQ44" s="48"/>
    </row>
    <row r="45" spans="2:43" s="7" customFormat="1" ht="24.75" customHeight="1" x14ac:dyDescent="0.4">
      <c r="B45" s="208"/>
      <c r="C45" s="208"/>
      <c r="D45" s="208"/>
      <c r="E45" s="208"/>
      <c r="F45" s="208"/>
      <c r="G45" s="208"/>
      <c r="H45" s="208"/>
      <c r="I45" s="208"/>
      <c r="J45" s="208"/>
      <c r="K45" s="208"/>
      <c r="L45" s="208"/>
      <c r="M45" s="208"/>
      <c r="N45" s="208"/>
      <c r="O45" s="208"/>
      <c r="P45" s="208"/>
      <c r="Q45" s="208"/>
      <c r="R45" s="208"/>
      <c r="S45" s="208"/>
      <c r="T45" s="208"/>
      <c r="U45" s="208"/>
      <c r="V45" s="209"/>
      <c r="W45" s="210"/>
      <c r="X45" s="210"/>
      <c r="Y45" s="210"/>
      <c r="Z45" s="210"/>
      <c r="AA45" s="210"/>
      <c r="AB45" s="210"/>
      <c r="AC45" s="210"/>
      <c r="AD45" s="210"/>
      <c r="AE45" s="223"/>
      <c r="AF45" s="223"/>
      <c r="AG45" s="223"/>
      <c r="AH45" s="223"/>
      <c r="AI45" s="223"/>
      <c r="AJ45" s="223"/>
      <c r="AK45" s="223"/>
      <c r="AL45" s="223"/>
      <c r="AM45" s="223"/>
      <c r="AO45" s="48"/>
      <c r="AP45" s="48"/>
      <c r="AQ45" s="48"/>
    </row>
    <row r="46" spans="2:43" s="7" customFormat="1" ht="24.75" customHeight="1" x14ac:dyDescent="0.4">
      <c r="B46" s="208"/>
      <c r="C46" s="208"/>
      <c r="D46" s="208"/>
      <c r="E46" s="208"/>
      <c r="F46" s="208"/>
      <c r="G46" s="208"/>
      <c r="H46" s="208"/>
      <c r="I46" s="208"/>
      <c r="J46" s="208"/>
      <c r="K46" s="208"/>
      <c r="L46" s="208"/>
      <c r="M46" s="208"/>
      <c r="N46" s="208"/>
      <c r="O46" s="208"/>
      <c r="P46" s="208"/>
      <c r="Q46" s="208"/>
      <c r="R46" s="208"/>
      <c r="S46" s="208"/>
      <c r="T46" s="208"/>
      <c r="U46" s="208"/>
      <c r="V46" s="209"/>
      <c r="W46" s="210"/>
      <c r="X46" s="210"/>
      <c r="Y46" s="210"/>
      <c r="Z46" s="210"/>
      <c r="AA46" s="210"/>
      <c r="AB46" s="210"/>
      <c r="AC46" s="210"/>
      <c r="AD46" s="210"/>
      <c r="AE46" s="223"/>
      <c r="AF46" s="223"/>
      <c r="AG46" s="223"/>
      <c r="AH46" s="223"/>
      <c r="AI46" s="223"/>
      <c r="AJ46" s="223"/>
      <c r="AK46" s="223"/>
      <c r="AL46" s="223"/>
      <c r="AM46" s="223"/>
      <c r="AO46" s="48"/>
      <c r="AP46" s="48"/>
      <c r="AQ46" s="48"/>
    </row>
    <row r="47" spans="2:43" s="7" customFormat="1" ht="24.75" customHeight="1" x14ac:dyDescent="0.4">
      <c r="B47" s="208"/>
      <c r="C47" s="208"/>
      <c r="D47" s="208"/>
      <c r="E47" s="208"/>
      <c r="F47" s="208"/>
      <c r="G47" s="208"/>
      <c r="H47" s="208"/>
      <c r="I47" s="208"/>
      <c r="J47" s="208"/>
      <c r="K47" s="208"/>
      <c r="L47" s="208"/>
      <c r="M47" s="208"/>
      <c r="N47" s="208"/>
      <c r="O47" s="208"/>
      <c r="P47" s="208"/>
      <c r="Q47" s="208"/>
      <c r="R47" s="208"/>
      <c r="S47" s="208"/>
      <c r="T47" s="208"/>
      <c r="U47" s="208"/>
      <c r="V47" s="209"/>
      <c r="W47" s="210"/>
      <c r="X47" s="210"/>
      <c r="Y47" s="210"/>
      <c r="Z47" s="210"/>
      <c r="AA47" s="210"/>
      <c r="AB47" s="210"/>
      <c r="AC47" s="210"/>
      <c r="AD47" s="210"/>
      <c r="AE47" s="223"/>
      <c r="AF47" s="223"/>
      <c r="AG47" s="223"/>
      <c r="AH47" s="223"/>
      <c r="AI47" s="223"/>
      <c r="AJ47" s="223"/>
      <c r="AK47" s="223"/>
      <c r="AL47" s="223"/>
      <c r="AM47" s="223"/>
      <c r="AO47" s="48"/>
      <c r="AP47" s="48"/>
      <c r="AQ47" s="48"/>
    </row>
    <row r="48" spans="2:43" s="7" customFormat="1" ht="24.75" customHeight="1" x14ac:dyDescent="0.4">
      <c r="B48" s="208"/>
      <c r="C48" s="208"/>
      <c r="D48" s="208"/>
      <c r="E48" s="208"/>
      <c r="F48" s="208"/>
      <c r="G48" s="208"/>
      <c r="H48" s="208"/>
      <c r="I48" s="208"/>
      <c r="J48" s="208"/>
      <c r="K48" s="208"/>
      <c r="L48" s="208"/>
      <c r="M48" s="208"/>
      <c r="N48" s="208"/>
      <c r="O48" s="208"/>
      <c r="P48" s="208"/>
      <c r="Q48" s="208"/>
      <c r="R48" s="208"/>
      <c r="S48" s="208"/>
      <c r="T48" s="208"/>
      <c r="U48" s="208"/>
      <c r="V48" s="209"/>
      <c r="W48" s="210"/>
      <c r="X48" s="210"/>
      <c r="Y48" s="210"/>
      <c r="Z48" s="210"/>
      <c r="AA48" s="210"/>
      <c r="AB48" s="210"/>
      <c r="AC48" s="210"/>
      <c r="AD48" s="210"/>
      <c r="AE48" s="223"/>
      <c r="AF48" s="223"/>
      <c r="AG48" s="223"/>
      <c r="AH48" s="223"/>
      <c r="AI48" s="223"/>
      <c r="AJ48" s="223"/>
      <c r="AK48" s="223"/>
      <c r="AL48" s="223"/>
      <c r="AM48" s="223"/>
      <c r="AO48" s="48"/>
      <c r="AP48" s="48"/>
      <c r="AQ48" s="48"/>
    </row>
    <row r="49" spans="2:43" s="7" customFormat="1" ht="24.75" customHeight="1" x14ac:dyDescent="0.4">
      <c r="B49" s="208"/>
      <c r="C49" s="208"/>
      <c r="D49" s="208"/>
      <c r="E49" s="208"/>
      <c r="F49" s="208"/>
      <c r="G49" s="208"/>
      <c r="H49" s="208"/>
      <c r="I49" s="208"/>
      <c r="J49" s="208"/>
      <c r="K49" s="208"/>
      <c r="L49" s="208"/>
      <c r="M49" s="208"/>
      <c r="N49" s="208"/>
      <c r="O49" s="208"/>
      <c r="P49" s="208"/>
      <c r="Q49" s="208"/>
      <c r="R49" s="208"/>
      <c r="S49" s="208"/>
      <c r="T49" s="208"/>
      <c r="U49" s="208"/>
      <c r="V49" s="209"/>
      <c r="W49" s="210"/>
      <c r="X49" s="210"/>
      <c r="Y49" s="210"/>
      <c r="Z49" s="210"/>
      <c r="AA49" s="210"/>
      <c r="AB49" s="210"/>
      <c r="AC49" s="210"/>
      <c r="AD49" s="210"/>
      <c r="AE49" s="223"/>
      <c r="AF49" s="223"/>
      <c r="AG49" s="223"/>
      <c r="AH49" s="223"/>
      <c r="AI49" s="223"/>
      <c r="AJ49" s="223"/>
      <c r="AK49" s="223"/>
      <c r="AL49" s="223"/>
      <c r="AM49" s="223"/>
      <c r="AO49" s="48"/>
      <c r="AP49" s="48"/>
      <c r="AQ49" s="48"/>
    </row>
    <row r="50" spans="2:43" s="7" customFormat="1" ht="24.75" customHeight="1" x14ac:dyDescent="0.4">
      <c r="B50" s="208"/>
      <c r="C50" s="208"/>
      <c r="D50" s="208"/>
      <c r="E50" s="208"/>
      <c r="F50" s="208"/>
      <c r="G50" s="208"/>
      <c r="H50" s="208"/>
      <c r="I50" s="208"/>
      <c r="J50" s="208"/>
      <c r="K50" s="208"/>
      <c r="L50" s="208"/>
      <c r="M50" s="208"/>
      <c r="N50" s="208"/>
      <c r="O50" s="208"/>
      <c r="P50" s="208"/>
      <c r="Q50" s="208"/>
      <c r="R50" s="208"/>
      <c r="S50" s="208"/>
      <c r="T50" s="208"/>
      <c r="U50" s="208"/>
      <c r="V50" s="209"/>
      <c r="W50" s="210"/>
      <c r="X50" s="210"/>
      <c r="Y50" s="210"/>
      <c r="Z50" s="210"/>
      <c r="AA50" s="210"/>
      <c r="AB50" s="210"/>
      <c r="AC50" s="210"/>
      <c r="AD50" s="210"/>
      <c r="AE50" s="223"/>
      <c r="AF50" s="223"/>
      <c r="AG50" s="223"/>
      <c r="AH50" s="223"/>
      <c r="AI50" s="223"/>
      <c r="AJ50" s="223"/>
      <c r="AK50" s="223"/>
      <c r="AL50" s="223"/>
      <c r="AM50" s="223"/>
      <c r="AO50" s="48"/>
      <c r="AP50" s="48"/>
      <c r="AQ50" s="48"/>
    </row>
    <row r="51" spans="2:43" s="7" customFormat="1" ht="24.75" customHeight="1" x14ac:dyDescent="0.4">
      <c r="B51" s="208"/>
      <c r="C51" s="208"/>
      <c r="D51" s="208"/>
      <c r="E51" s="208"/>
      <c r="F51" s="208"/>
      <c r="G51" s="208"/>
      <c r="H51" s="208"/>
      <c r="I51" s="208"/>
      <c r="J51" s="208"/>
      <c r="K51" s="208"/>
      <c r="L51" s="208"/>
      <c r="M51" s="208"/>
      <c r="N51" s="208"/>
      <c r="O51" s="208"/>
      <c r="P51" s="208"/>
      <c r="Q51" s="208"/>
      <c r="R51" s="208"/>
      <c r="S51" s="208"/>
      <c r="T51" s="208"/>
      <c r="U51" s="208"/>
      <c r="V51" s="209"/>
      <c r="W51" s="210"/>
      <c r="X51" s="210"/>
      <c r="Y51" s="210"/>
      <c r="Z51" s="210"/>
      <c r="AA51" s="210"/>
      <c r="AB51" s="210"/>
      <c r="AC51" s="210"/>
      <c r="AD51" s="210"/>
      <c r="AE51" s="223"/>
      <c r="AF51" s="223"/>
      <c r="AG51" s="223"/>
      <c r="AH51" s="223"/>
      <c r="AI51" s="223"/>
      <c r="AJ51" s="223"/>
      <c r="AK51" s="223"/>
      <c r="AL51" s="223"/>
      <c r="AM51" s="223"/>
      <c r="AO51" s="48"/>
      <c r="AP51" s="48"/>
      <c r="AQ51" s="48"/>
    </row>
    <row r="52" spans="2:43" s="7" customFormat="1" ht="24.75" customHeight="1" x14ac:dyDescent="0.4">
      <c r="B52" s="208"/>
      <c r="C52" s="208"/>
      <c r="D52" s="208"/>
      <c r="E52" s="208"/>
      <c r="F52" s="208"/>
      <c r="G52" s="208"/>
      <c r="H52" s="208"/>
      <c r="I52" s="208"/>
      <c r="J52" s="208"/>
      <c r="K52" s="208"/>
      <c r="L52" s="208"/>
      <c r="M52" s="208"/>
      <c r="N52" s="208"/>
      <c r="O52" s="208"/>
      <c r="P52" s="208"/>
      <c r="Q52" s="208"/>
      <c r="R52" s="208"/>
      <c r="S52" s="208"/>
      <c r="T52" s="208"/>
      <c r="U52" s="208"/>
      <c r="V52" s="209"/>
      <c r="W52" s="210"/>
      <c r="X52" s="210"/>
      <c r="Y52" s="210"/>
      <c r="Z52" s="210"/>
      <c r="AA52" s="210"/>
      <c r="AB52" s="210"/>
      <c r="AC52" s="210"/>
      <c r="AD52" s="210"/>
      <c r="AE52" s="223"/>
      <c r="AF52" s="223"/>
      <c r="AG52" s="223"/>
      <c r="AH52" s="223"/>
      <c r="AI52" s="223"/>
      <c r="AJ52" s="223"/>
      <c r="AK52" s="223"/>
      <c r="AL52" s="223"/>
      <c r="AM52" s="223"/>
      <c r="AO52" s="48"/>
      <c r="AP52" s="48"/>
      <c r="AQ52" s="48"/>
    </row>
    <row r="53" spans="2:43" s="7" customFormat="1" ht="24.75" customHeight="1" x14ac:dyDescent="0.4">
      <c r="B53" s="208"/>
      <c r="C53" s="208"/>
      <c r="D53" s="208"/>
      <c r="E53" s="208"/>
      <c r="F53" s="208"/>
      <c r="G53" s="208"/>
      <c r="H53" s="208"/>
      <c r="I53" s="208"/>
      <c r="J53" s="208"/>
      <c r="K53" s="208"/>
      <c r="L53" s="208"/>
      <c r="M53" s="208"/>
      <c r="N53" s="208"/>
      <c r="O53" s="208"/>
      <c r="P53" s="208"/>
      <c r="Q53" s="208"/>
      <c r="R53" s="208"/>
      <c r="S53" s="208"/>
      <c r="T53" s="208"/>
      <c r="U53" s="208"/>
      <c r="V53" s="209"/>
      <c r="W53" s="210"/>
      <c r="X53" s="210"/>
      <c r="Y53" s="210"/>
      <c r="Z53" s="210"/>
      <c r="AA53" s="210"/>
      <c r="AB53" s="210"/>
      <c r="AC53" s="210"/>
      <c r="AD53" s="210"/>
      <c r="AE53" s="223"/>
      <c r="AF53" s="223"/>
      <c r="AG53" s="223"/>
      <c r="AH53" s="223"/>
      <c r="AI53" s="223"/>
      <c r="AJ53" s="223"/>
      <c r="AK53" s="223"/>
      <c r="AL53" s="223"/>
      <c r="AM53" s="223"/>
      <c r="AO53" s="48"/>
      <c r="AP53" s="48"/>
      <c r="AQ53" s="48"/>
    </row>
    <row r="54" spans="2:43" s="7" customFormat="1" ht="24.75" customHeight="1" x14ac:dyDescent="0.4">
      <c r="B54" s="208"/>
      <c r="C54" s="208"/>
      <c r="D54" s="208"/>
      <c r="E54" s="208"/>
      <c r="F54" s="208"/>
      <c r="G54" s="208"/>
      <c r="H54" s="208"/>
      <c r="I54" s="208"/>
      <c r="J54" s="208"/>
      <c r="K54" s="208"/>
      <c r="L54" s="208"/>
      <c r="M54" s="208"/>
      <c r="N54" s="208"/>
      <c r="O54" s="208"/>
      <c r="P54" s="208"/>
      <c r="Q54" s="208"/>
      <c r="R54" s="208"/>
      <c r="S54" s="208"/>
      <c r="T54" s="208"/>
      <c r="U54" s="208"/>
      <c r="V54" s="209"/>
      <c r="W54" s="210"/>
      <c r="X54" s="210"/>
      <c r="Y54" s="210"/>
      <c r="Z54" s="210"/>
      <c r="AA54" s="210"/>
      <c r="AB54" s="210"/>
      <c r="AC54" s="210"/>
      <c r="AD54" s="210"/>
      <c r="AE54" s="223"/>
      <c r="AF54" s="223"/>
      <c r="AG54" s="223"/>
      <c r="AH54" s="223"/>
      <c r="AI54" s="223"/>
      <c r="AJ54" s="223"/>
      <c r="AK54" s="223"/>
      <c r="AL54" s="223"/>
      <c r="AM54" s="223"/>
      <c r="AO54" s="48"/>
      <c r="AP54" s="48"/>
      <c r="AQ54" s="48"/>
    </row>
    <row r="55" spans="2:43" s="7" customFormat="1" ht="24.75" customHeight="1" x14ac:dyDescent="0.4">
      <c r="B55" s="208"/>
      <c r="C55" s="208"/>
      <c r="D55" s="208"/>
      <c r="E55" s="208"/>
      <c r="F55" s="208"/>
      <c r="G55" s="208"/>
      <c r="H55" s="208"/>
      <c r="I55" s="208"/>
      <c r="J55" s="208"/>
      <c r="K55" s="208"/>
      <c r="L55" s="208"/>
      <c r="M55" s="208"/>
      <c r="N55" s="208"/>
      <c r="O55" s="208"/>
      <c r="P55" s="208"/>
      <c r="Q55" s="208"/>
      <c r="R55" s="208"/>
      <c r="S55" s="208"/>
      <c r="T55" s="208"/>
      <c r="U55" s="208"/>
      <c r="V55" s="209"/>
      <c r="W55" s="210"/>
      <c r="X55" s="210"/>
      <c r="Y55" s="210"/>
      <c r="Z55" s="210"/>
      <c r="AA55" s="210"/>
      <c r="AB55" s="210"/>
      <c r="AC55" s="210"/>
      <c r="AD55" s="210"/>
      <c r="AE55" s="223"/>
      <c r="AF55" s="223"/>
      <c r="AG55" s="223"/>
      <c r="AH55" s="223"/>
      <c r="AI55" s="223"/>
      <c r="AJ55" s="223"/>
      <c r="AK55" s="223"/>
      <c r="AL55" s="223"/>
      <c r="AM55" s="223"/>
      <c r="AO55" s="48"/>
      <c r="AP55" s="48"/>
      <c r="AQ55" s="48"/>
    </row>
    <row r="56" spans="2:43" s="7" customFormat="1" ht="24.75" customHeight="1" x14ac:dyDescent="0.4">
      <c r="B56" s="208"/>
      <c r="C56" s="208"/>
      <c r="D56" s="208"/>
      <c r="E56" s="208"/>
      <c r="F56" s="208"/>
      <c r="G56" s="208"/>
      <c r="H56" s="208"/>
      <c r="I56" s="208"/>
      <c r="J56" s="208"/>
      <c r="K56" s="208"/>
      <c r="L56" s="208"/>
      <c r="M56" s="208"/>
      <c r="N56" s="208"/>
      <c r="O56" s="208"/>
      <c r="P56" s="208"/>
      <c r="Q56" s="208"/>
      <c r="R56" s="208"/>
      <c r="S56" s="208"/>
      <c r="T56" s="208"/>
      <c r="U56" s="208"/>
      <c r="V56" s="209"/>
      <c r="W56" s="210"/>
      <c r="X56" s="210"/>
      <c r="Y56" s="210"/>
      <c r="Z56" s="210"/>
      <c r="AA56" s="210"/>
      <c r="AB56" s="210"/>
      <c r="AC56" s="210"/>
      <c r="AD56" s="210"/>
      <c r="AE56" s="223"/>
      <c r="AF56" s="223"/>
      <c r="AG56" s="223"/>
      <c r="AH56" s="223"/>
      <c r="AI56" s="223"/>
      <c r="AJ56" s="223"/>
      <c r="AK56" s="223"/>
      <c r="AL56" s="223"/>
      <c r="AM56" s="223"/>
      <c r="AO56" s="48"/>
      <c r="AP56" s="48"/>
      <c r="AQ56" s="48"/>
    </row>
    <row r="57" spans="2:43" s="7" customFormat="1" ht="24.75" customHeight="1" x14ac:dyDescent="0.4">
      <c r="B57" s="208"/>
      <c r="C57" s="208"/>
      <c r="D57" s="208"/>
      <c r="E57" s="208"/>
      <c r="F57" s="208"/>
      <c r="G57" s="208"/>
      <c r="H57" s="208"/>
      <c r="I57" s="208"/>
      <c r="J57" s="208"/>
      <c r="K57" s="208"/>
      <c r="L57" s="208"/>
      <c r="M57" s="208"/>
      <c r="N57" s="208"/>
      <c r="O57" s="208"/>
      <c r="P57" s="208"/>
      <c r="Q57" s="208"/>
      <c r="R57" s="208"/>
      <c r="S57" s="208"/>
      <c r="T57" s="208"/>
      <c r="U57" s="208"/>
      <c r="V57" s="209"/>
      <c r="W57" s="210"/>
      <c r="X57" s="210"/>
      <c r="Y57" s="210"/>
      <c r="Z57" s="210"/>
      <c r="AA57" s="210"/>
      <c r="AB57" s="210"/>
      <c r="AC57" s="210"/>
      <c r="AD57" s="210"/>
      <c r="AE57" s="223"/>
      <c r="AF57" s="223"/>
      <c r="AG57" s="223"/>
      <c r="AH57" s="223"/>
      <c r="AI57" s="223"/>
      <c r="AJ57" s="223"/>
      <c r="AK57" s="223"/>
      <c r="AL57" s="223"/>
      <c r="AM57" s="223"/>
      <c r="AO57" s="48"/>
      <c r="AP57" s="48"/>
      <c r="AQ57" s="48"/>
    </row>
    <row r="58" spans="2:43" s="7" customFormat="1" ht="24.75" customHeight="1" x14ac:dyDescent="0.4">
      <c r="B58" s="208"/>
      <c r="C58" s="208"/>
      <c r="D58" s="208"/>
      <c r="E58" s="208"/>
      <c r="F58" s="208"/>
      <c r="G58" s="208"/>
      <c r="H58" s="208"/>
      <c r="I58" s="208"/>
      <c r="J58" s="208"/>
      <c r="K58" s="208"/>
      <c r="L58" s="208"/>
      <c r="M58" s="208"/>
      <c r="N58" s="208"/>
      <c r="O58" s="208"/>
      <c r="P58" s="208"/>
      <c r="Q58" s="208"/>
      <c r="R58" s="208"/>
      <c r="S58" s="208"/>
      <c r="T58" s="208"/>
      <c r="U58" s="208"/>
      <c r="V58" s="209"/>
      <c r="W58" s="210"/>
      <c r="X58" s="210"/>
      <c r="Y58" s="210"/>
      <c r="Z58" s="210"/>
      <c r="AA58" s="210"/>
      <c r="AB58" s="210"/>
      <c r="AC58" s="210"/>
      <c r="AD58" s="210"/>
      <c r="AE58" s="223"/>
      <c r="AF58" s="223"/>
      <c r="AG58" s="223"/>
      <c r="AH58" s="223"/>
      <c r="AI58" s="223"/>
      <c r="AJ58" s="223"/>
      <c r="AK58" s="223"/>
      <c r="AL58" s="223"/>
      <c r="AM58" s="223"/>
      <c r="AO58" s="48"/>
      <c r="AP58" s="48"/>
      <c r="AQ58" s="48"/>
    </row>
    <row r="59" spans="2:43" s="7" customFormat="1" ht="24.75" customHeight="1" x14ac:dyDescent="0.4">
      <c r="B59" s="208"/>
      <c r="C59" s="208"/>
      <c r="D59" s="208"/>
      <c r="E59" s="208"/>
      <c r="F59" s="208"/>
      <c r="G59" s="208"/>
      <c r="H59" s="208"/>
      <c r="I59" s="208"/>
      <c r="J59" s="208"/>
      <c r="K59" s="208"/>
      <c r="L59" s="208"/>
      <c r="M59" s="208"/>
      <c r="N59" s="208"/>
      <c r="O59" s="208"/>
      <c r="P59" s="208"/>
      <c r="Q59" s="208"/>
      <c r="R59" s="208"/>
      <c r="S59" s="208"/>
      <c r="T59" s="208"/>
      <c r="U59" s="208"/>
      <c r="V59" s="209"/>
      <c r="W59" s="210"/>
      <c r="X59" s="210"/>
      <c r="Y59" s="210"/>
      <c r="Z59" s="210"/>
      <c r="AA59" s="210"/>
      <c r="AB59" s="210"/>
      <c r="AC59" s="210"/>
      <c r="AD59" s="210"/>
      <c r="AE59" s="223"/>
      <c r="AF59" s="223"/>
      <c r="AG59" s="223"/>
      <c r="AH59" s="223"/>
      <c r="AI59" s="223"/>
      <c r="AJ59" s="223"/>
      <c r="AK59" s="223"/>
      <c r="AL59" s="223"/>
      <c r="AM59" s="223"/>
      <c r="AO59" s="48"/>
      <c r="AP59" s="48"/>
      <c r="AQ59" s="48"/>
    </row>
    <row r="60" spans="2:43" s="7" customFormat="1" ht="24.75" customHeight="1" x14ac:dyDescent="0.4">
      <c r="B60" s="208"/>
      <c r="C60" s="208"/>
      <c r="D60" s="208"/>
      <c r="E60" s="208"/>
      <c r="F60" s="208"/>
      <c r="G60" s="208"/>
      <c r="H60" s="208"/>
      <c r="I60" s="208"/>
      <c r="J60" s="208"/>
      <c r="K60" s="208"/>
      <c r="L60" s="208"/>
      <c r="M60" s="208"/>
      <c r="N60" s="208"/>
      <c r="O60" s="208"/>
      <c r="P60" s="208"/>
      <c r="Q60" s="208"/>
      <c r="R60" s="208"/>
      <c r="S60" s="208"/>
      <c r="T60" s="208"/>
      <c r="U60" s="208"/>
      <c r="V60" s="209"/>
      <c r="W60" s="210"/>
      <c r="X60" s="210"/>
      <c r="Y60" s="210"/>
      <c r="Z60" s="210"/>
      <c r="AA60" s="210"/>
      <c r="AB60" s="210"/>
      <c r="AC60" s="210"/>
      <c r="AD60" s="210"/>
      <c r="AE60" s="223"/>
      <c r="AF60" s="223"/>
      <c r="AG60" s="223"/>
      <c r="AH60" s="223"/>
      <c r="AI60" s="223"/>
      <c r="AJ60" s="223"/>
      <c r="AK60" s="223"/>
      <c r="AL60" s="223"/>
      <c r="AM60" s="223"/>
      <c r="AO60" s="48"/>
      <c r="AP60" s="48"/>
      <c r="AQ60" s="48"/>
    </row>
    <row r="61" spans="2:43" s="7" customFormat="1" ht="24.75" customHeight="1" x14ac:dyDescent="0.4">
      <c r="B61" s="208"/>
      <c r="C61" s="208"/>
      <c r="D61" s="208"/>
      <c r="E61" s="208"/>
      <c r="F61" s="208"/>
      <c r="G61" s="208"/>
      <c r="H61" s="208"/>
      <c r="I61" s="208"/>
      <c r="J61" s="208"/>
      <c r="K61" s="208"/>
      <c r="L61" s="208"/>
      <c r="M61" s="208"/>
      <c r="N61" s="208"/>
      <c r="O61" s="208"/>
      <c r="P61" s="208"/>
      <c r="Q61" s="208"/>
      <c r="R61" s="208"/>
      <c r="S61" s="208"/>
      <c r="T61" s="208"/>
      <c r="U61" s="208"/>
      <c r="V61" s="209"/>
      <c r="W61" s="210"/>
      <c r="X61" s="210"/>
      <c r="Y61" s="210"/>
      <c r="Z61" s="210"/>
      <c r="AA61" s="210"/>
      <c r="AB61" s="210"/>
      <c r="AC61" s="210"/>
      <c r="AD61" s="210"/>
      <c r="AE61" s="223"/>
      <c r="AF61" s="223"/>
      <c r="AG61" s="223"/>
      <c r="AH61" s="223"/>
      <c r="AI61" s="223"/>
      <c r="AJ61" s="223"/>
      <c r="AK61" s="223"/>
      <c r="AL61" s="223"/>
      <c r="AM61" s="223"/>
      <c r="AO61" s="48"/>
      <c r="AP61" s="48"/>
      <c r="AQ61" s="48"/>
    </row>
    <row r="62" spans="2:43" s="7" customFormat="1" ht="24.75" customHeight="1" x14ac:dyDescent="0.4">
      <c r="B62" s="208"/>
      <c r="C62" s="208"/>
      <c r="D62" s="208"/>
      <c r="E62" s="208"/>
      <c r="F62" s="208"/>
      <c r="G62" s="208"/>
      <c r="H62" s="208"/>
      <c r="I62" s="208"/>
      <c r="J62" s="208"/>
      <c r="K62" s="208"/>
      <c r="L62" s="208"/>
      <c r="M62" s="208"/>
      <c r="N62" s="208"/>
      <c r="O62" s="208"/>
      <c r="P62" s="208"/>
      <c r="Q62" s="208"/>
      <c r="R62" s="208"/>
      <c r="S62" s="208"/>
      <c r="T62" s="208"/>
      <c r="U62" s="208"/>
      <c r="V62" s="209"/>
      <c r="W62" s="210"/>
      <c r="X62" s="210"/>
      <c r="Y62" s="210"/>
      <c r="Z62" s="210"/>
      <c r="AA62" s="210"/>
      <c r="AB62" s="210"/>
      <c r="AC62" s="210"/>
      <c r="AD62" s="210"/>
      <c r="AE62" s="223"/>
      <c r="AF62" s="223"/>
      <c r="AG62" s="223"/>
      <c r="AH62" s="223"/>
      <c r="AI62" s="223"/>
      <c r="AJ62" s="223"/>
      <c r="AK62" s="223"/>
      <c r="AL62" s="223"/>
      <c r="AM62" s="223"/>
      <c r="AO62" s="48"/>
      <c r="AP62" s="48"/>
      <c r="AQ62" s="48"/>
    </row>
    <row r="63" spans="2:43" s="7" customFormat="1" ht="24.75" customHeight="1" x14ac:dyDescent="0.4">
      <c r="B63" s="208"/>
      <c r="C63" s="208"/>
      <c r="D63" s="208"/>
      <c r="E63" s="208"/>
      <c r="F63" s="208"/>
      <c r="G63" s="208"/>
      <c r="H63" s="208"/>
      <c r="I63" s="208"/>
      <c r="J63" s="208"/>
      <c r="K63" s="208"/>
      <c r="L63" s="208"/>
      <c r="M63" s="208"/>
      <c r="N63" s="208"/>
      <c r="O63" s="208"/>
      <c r="P63" s="208"/>
      <c r="Q63" s="208"/>
      <c r="R63" s="208"/>
      <c r="S63" s="208"/>
      <c r="T63" s="208"/>
      <c r="U63" s="208"/>
      <c r="V63" s="209"/>
      <c r="W63" s="210"/>
      <c r="X63" s="210"/>
      <c r="Y63" s="210"/>
      <c r="Z63" s="210"/>
      <c r="AA63" s="210"/>
      <c r="AB63" s="210"/>
      <c r="AC63" s="210"/>
      <c r="AD63" s="210"/>
      <c r="AE63" s="223"/>
      <c r="AF63" s="223"/>
      <c r="AG63" s="223"/>
      <c r="AH63" s="223"/>
      <c r="AI63" s="223"/>
      <c r="AJ63" s="223"/>
      <c r="AK63" s="223"/>
      <c r="AL63" s="223"/>
      <c r="AM63" s="223"/>
      <c r="AO63" s="48"/>
      <c r="AP63" s="48"/>
      <c r="AQ63" s="48"/>
    </row>
  </sheetData>
  <sheetProtection algorithmName="SHA-512" hashValue="+KUEHBjDrncby7ajpRsC1W+T7Z0jVAmGOHoTs7L44g//uE9POx4N+uH6tiVXOBPC3fyFRXt4P3aHsSBZ6pXYhg==" saltValue="kGKdj1gFU0DMUqOKMV/rpA==" spinCount="100000" sheet="1" objects="1" scenarios="1"/>
  <mergeCells count="170">
    <mergeCell ref="AE49:AM49"/>
    <mergeCell ref="V19:AD19"/>
    <mergeCell ref="AE57:AM57"/>
    <mergeCell ref="AE46:AM46"/>
    <mergeCell ref="AE50:AM50"/>
    <mergeCell ref="AE51:AM51"/>
    <mergeCell ref="AE47:AM47"/>
    <mergeCell ref="AE48:AM48"/>
    <mergeCell ref="V48:AD48"/>
    <mergeCell ref="V49:AD49"/>
    <mergeCell ref="V50:AD50"/>
    <mergeCell ref="V44:AD44"/>
    <mergeCell ref="AE39:AM39"/>
    <mergeCell ref="AE45:AM45"/>
    <mergeCell ref="AE52:AM52"/>
    <mergeCell ref="AE53:AM53"/>
    <mergeCell ref="AE54:AM54"/>
    <mergeCell ref="V45:AD45"/>
    <mergeCell ref="V47:AD47"/>
    <mergeCell ref="V51:AD51"/>
    <mergeCell ref="V53:AD53"/>
    <mergeCell ref="V54:AD54"/>
    <mergeCell ref="V55:AD55"/>
    <mergeCell ref="V56:AD56"/>
    <mergeCell ref="V18:AD18"/>
    <mergeCell ref="AE40:AM40"/>
    <mergeCell ref="AE41:AM41"/>
    <mergeCell ref="AE42:AM42"/>
    <mergeCell ref="AE43:AM43"/>
    <mergeCell ref="AE44:AM44"/>
    <mergeCell ref="AE15:AM15"/>
    <mergeCell ref="AE16:AM16"/>
    <mergeCell ref="AE17:AM17"/>
    <mergeCell ref="AE18:AM18"/>
    <mergeCell ref="AE19:AM19"/>
    <mergeCell ref="AE20:AM20"/>
    <mergeCell ref="AE21:AM21"/>
    <mergeCell ref="AE25:AM25"/>
    <mergeCell ref="AE26:AM26"/>
    <mergeCell ref="AE22:AM22"/>
    <mergeCell ref="AE24:AM24"/>
    <mergeCell ref="AE23:AM23"/>
    <mergeCell ref="AE61:AM61"/>
    <mergeCell ref="AE62:AM62"/>
    <mergeCell ref="AE63:AM63"/>
    <mergeCell ref="V52:AD52"/>
    <mergeCell ref="AE58:AM58"/>
    <mergeCell ref="AE59:AM59"/>
    <mergeCell ref="AE60:AM60"/>
    <mergeCell ref="AE55:AM55"/>
    <mergeCell ref="AE56:AM56"/>
    <mergeCell ref="B50:U50"/>
    <mergeCell ref="B51:U51"/>
    <mergeCell ref="B52:U52"/>
    <mergeCell ref="B47:U47"/>
    <mergeCell ref="B48:U48"/>
    <mergeCell ref="B49:U49"/>
    <mergeCell ref="V63:AD63"/>
    <mergeCell ref="V57:AD57"/>
    <mergeCell ref="V58:AD58"/>
    <mergeCell ref="V59:AD59"/>
    <mergeCell ref="V60:AD60"/>
    <mergeCell ref="V61:AD61"/>
    <mergeCell ref="B62:U62"/>
    <mergeCell ref="B63:U63"/>
    <mergeCell ref="B59:U59"/>
    <mergeCell ref="B60:U60"/>
    <mergeCell ref="B61:U61"/>
    <mergeCell ref="B56:U56"/>
    <mergeCell ref="B57:U57"/>
    <mergeCell ref="B58:U58"/>
    <mergeCell ref="B53:U53"/>
    <mergeCell ref="B54:U54"/>
    <mergeCell ref="B55:U55"/>
    <mergeCell ref="V62:AD62"/>
    <mergeCell ref="B44:U44"/>
    <mergeCell ref="B45:U45"/>
    <mergeCell ref="B46:U46"/>
    <mergeCell ref="B41:U41"/>
    <mergeCell ref="B42:U42"/>
    <mergeCell ref="B43:U43"/>
    <mergeCell ref="B39:U39"/>
    <mergeCell ref="B40:U40"/>
    <mergeCell ref="V38:AD38"/>
    <mergeCell ref="V39:AD39"/>
    <mergeCell ref="V40:AD40"/>
    <mergeCell ref="V41:AD41"/>
    <mergeCell ref="V42:AD42"/>
    <mergeCell ref="V43:AD43"/>
    <mergeCell ref="V46:AD46"/>
    <mergeCell ref="B37:U37"/>
    <mergeCell ref="B38:U38"/>
    <mergeCell ref="V37:AD37"/>
    <mergeCell ref="AE37:AM37"/>
    <mergeCell ref="AE38:AM38"/>
    <mergeCell ref="B35:U35"/>
    <mergeCell ref="B36:U36"/>
    <mergeCell ref="V35:AD35"/>
    <mergeCell ref="V36:AD36"/>
    <mergeCell ref="AE35:AM35"/>
    <mergeCell ref="AE36:AM36"/>
    <mergeCell ref="B33:U33"/>
    <mergeCell ref="B34:U34"/>
    <mergeCell ref="V33:AD33"/>
    <mergeCell ref="V34:AD34"/>
    <mergeCell ref="AE33:AM33"/>
    <mergeCell ref="AE34:AM34"/>
    <mergeCell ref="B31:U31"/>
    <mergeCell ref="B32:U32"/>
    <mergeCell ref="V31:AD31"/>
    <mergeCell ref="V32:AD32"/>
    <mergeCell ref="AE31:AM31"/>
    <mergeCell ref="AE32:AM32"/>
    <mergeCell ref="B30:U30"/>
    <mergeCell ref="V29:AD29"/>
    <mergeCell ref="V30:AD30"/>
    <mergeCell ref="AE29:AM29"/>
    <mergeCell ref="AE30:AM30"/>
    <mergeCell ref="B27:U27"/>
    <mergeCell ref="B28:U28"/>
    <mergeCell ref="V27:AD27"/>
    <mergeCell ref="V28:AD28"/>
    <mergeCell ref="AE27:AM27"/>
    <mergeCell ref="AE28:AM28"/>
    <mergeCell ref="B29:U29"/>
    <mergeCell ref="A2:AM3"/>
    <mergeCell ref="B8:G8"/>
    <mergeCell ref="B9:G9"/>
    <mergeCell ref="I9:AL9"/>
    <mergeCell ref="I8:AL8"/>
    <mergeCell ref="V13:AD13"/>
    <mergeCell ref="V14:AD14"/>
    <mergeCell ref="AE13:AM13"/>
    <mergeCell ref="V11:AD11"/>
    <mergeCell ref="AE11:AM11"/>
    <mergeCell ref="J11:N11"/>
    <mergeCell ref="B11:F11"/>
    <mergeCell ref="G11:I11"/>
    <mergeCell ref="O11:S11"/>
    <mergeCell ref="T11:U11"/>
    <mergeCell ref="AE14:AM14"/>
    <mergeCell ref="B5:AL5"/>
    <mergeCell ref="B6:L6"/>
    <mergeCell ref="M6:T6"/>
    <mergeCell ref="U6:AI6"/>
    <mergeCell ref="AJ6:AK6"/>
    <mergeCell ref="B25:U25"/>
    <mergeCell ref="B26:U26"/>
    <mergeCell ref="V25:AD25"/>
    <mergeCell ref="V26:AD26"/>
    <mergeCell ref="B15:U15"/>
    <mergeCell ref="B16:U16"/>
    <mergeCell ref="B13:U13"/>
    <mergeCell ref="B14:U14"/>
    <mergeCell ref="B21:U21"/>
    <mergeCell ref="B22:U22"/>
    <mergeCell ref="V21:AD21"/>
    <mergeCell ref="V22:AD22"/>
    <mergeCell ref="B19:U19"/>
    <mergeCell ref="B20:U20"/>
    <mergeCell ref="V20:AD20"/>
    <mergeCell ref="B17:U17"/>
    <mergeCell ref="B18:U18"/>
    <mergeCell ref="B23:U23"/>
    <mergeCell ref="B24:U24"/>
    <mergeCell ref="V23:AD23"/>
    <mergeCell ref="V24:AD24"/>
    <mergeCell ref="V15:AD15"/>
    <mergeCell ref="V16:AD16"/>
    <mergeCell ref="V17:AD17"/>
  </mergeCells>
  <phoneticPr fontId="2"/>
  <dataValidations count="2">
    <dataValidation imeMode="off" allowBlank="1" showInputMessage="1" showErrorMessage="1" promptTitle="「利用者確認日」欄" prompt="提供月の最終利用後に利用者に実績記録表の確認を得た日を事業所にてご入力ください。_x000a_（例）4月提供における実績記録確認日が28日→&quot;4/28&quot;_x000a_※印刷してから手書きでも構いません。" sqref="AE14:AM14" xr:uid="{00000000-0002-0000-0400-000000000000}"/>
    <dataValidation imeMode="off" allowBlank="1" showInputMessage="1" showErrorMessage="1" sqref="AE15:AM63" xr:uid="{00000000-0002-0000-0400-000001000000}"/>
  </dataValidations>
  <pageMargins left="0.70866141732283472" right="0.70866141732283472" top="0.74803149606299213" bottom="0.74803149606299213" header="0.31496062992125984" footer="0.31496062992125984"/>
  <pageSetup paperSize="9" scale="91" fitToHeight="0" orientation="portrait" r:id="rId1"/>
  <headerFooter>
    <oddFooter>&amp;R&amp;"ＭＳ Ｐ明朝,標準"&amp;14&amp;U　　　　&amp;U枚中&amp;U　　　　&amp;U枚目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pageSetUpPr fitToPage="1"/>
  </sheetPr>
  <dimension ref="A1:AS33"/>
  <sheetViews>
    <sheetView zoomScaleNormal="100" zoomScaleSheetLayoutView="100" workbookViewId="0">
      <selection activeCell="B3" sqref="B3:E4"/>
    </sheetView>
  </sheetViews>
  <sheetFormatPr defaultRowHeight="13.5" x14ac:dyDescent="0.4"/>
  <cols>
    <col min="1" max="1" width="2.5" style="79" customWidth="1"/>
    <col min="2" max="5" width="1.625" style="79" customWidth="1"/>
    <col min="6" max="6" width="1" style="81" customWidth="1"/>
    <col min="7" max="45" width="2.25" style="79" customWidth="1"/>
    <col min="46" max="16384" width="9" style="79"/>
  </cols>
  <sheetData>
    <row r="1" spans="1:45" ht="18" customHeight="1" x14ac:dyDescent="0.4">
      <c r="B1" s="80" t="s">
        <v>91</v>
      </c>
      <c r="AS1" s="82" t="s">
        <v>130</v>
      </c>
    </row>
    <row r="2" spans="1:45" ht="24.75" customHeight="1" x14ac:dyDescent="0.4">
      <c r="B2" s="361" t="s">
        <v>131</v>
      </c>
      <c r="C2" s="361"/>
      <c r="D2" s="361"/>
      <c r="E2" s="361"/>
      <c r="F2" s="361"/>
      <c r="G2" s="83" t="s">
        <v>49</v>
      </c>
      <c r="H2" s="361">
        <v>4</v>
      </c>
      <c r="I2" s="361"/>
      <c r="J2" s="83" t="s">
        <v>61</v>
      </c>
      <c r="K2" s="83"/>
      <c r="L2" s="83"/>
      <c r="M2" s="83"/>
      <c r="N2" s="84" t="s">
        <v>100</v>
      </c>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row>
    <row r="3" spans="1:45" ht="18" customHeight="1" x14ac:dyDescent="0.4">
      <c r="A3" s="83"/>
      <c r="B3" s="345" t="s">
        <v>0</v>
      </c>
      <c r="C3" s="366"/>
      <c r="D3" s="366"/>
      <c r="E3" s="366"/>
      <c r="F3" s="369" t="s">
        <v>43</v>
      </c>
      <c r="G3" s="370"/>
      <c r="H3" s="370"/>
      <c r="I3" s="370"/>
      <c r="J3" s="370"/>
      <c r="K3" s="370"/>
      <c r="L3" s="370"/>
      <c r="M3" s="370"/>
      <c r="N3" s="370"/>
      <c r="O3" s="371"/>
      <c r="P3" s="330" t="s">
        <v>1</v>
      </c>
      <c r="Q3" s="331"/>
      <c r="R3" s="331"/>
      <c r="S3" s="331"/>
      <c r="T3" s="332"/>
      <c r="U3" s="347" t="s">
        <v>76</v>
      </c>
      <c r="V3" s="348"/>
      <c r="W3" s="348"/>
      <c r="X3" s="348"/>
      <c r="Y3" s="348"/>
      <c r="Z3" s="348"/>
      <c r="AA3" s="348"/>
      <c r="AB3" s="375"/>
      <c r="AC3" s="330" t="s">
        <v>2</v>
      </c>
      <c r="AD3" s="332"/>
      <c r="AE3" s="358">
        <v>10</v>
      </c>
      <c r="AF3" s="359"/>
      <c r="AG3" s="85"/>
      <c r="AH3" s="334" t="s">
        <v>92</v>
      </c>
      <c r="AI3" s="335"/>
      <c r="AJ3" s="335"/>
      <c r="AK3" s="335"/>
      <c r="AL3" s="335"/>
      <c r="AM3" s="335"/>
      <c r="AN3" s="335"/>
      <c r="AO3" s="335"/>
      <c r="AP3" s="335"/>
      <c r="AQ3" s="335"/>
      <c r="AR3" s="335"/>
      <c r="AS3" s="336"/>
    </row>
    <row r="4" spans="1:45" ht="18" customHeight="1" x14ac:dyDescent="0.4">
      <c r="A4" s="83"/>
      <c r="B4" s="367"/>
      <c r="C4" s="368"/>
      <c r="D4" s="368"/>
      <c r="E4" s="368"/>
      <c r="F4" s="372"/>
      <c r="G4" s="373"/>
      <c r="H4" s="373"/>
      <c r="I4" s="373"/>
      <c r="J4" s="373"/>
      <c r="K4" s="373"/>
      <c r="L4" s="373"/>
      <c r="M4" s="373"/>
      <c r="N4" s="373"/>
      <c r="O4" s="374"/>
      <c r="P4" s="346" t="s">
        <v>3</v>
      </c>
      <c r="Q4" s="337"/>
      <c r="R4" s="337"/>
      <c r="S4" s="337"/>
      <c r="T4" s="338"/>
      <c r="U4" s="349" t="s">
        <v>134</v>
      </c>
      <c r="V4" s="350"/>
      <c r="W4" s="350"/>
      <c r="X4" s="350"/>
      <c r="Y4" s="350"/>
      <c r="Z4" s="350"/>
      <c r="AA4" s="350"/>
      <c r="AB4" s="362"/>
      <c r="AC4" s="346"/>
      <c r="AD4" s="338"/>
      <c r="AE4" s="360"/>
      <c r="AF4" s="361"/>
      <c r="AG4" s="86" t="s">
        <v>4</v>
      </c>
      <c r="AH4" s="363">
        <v>2960100000</v>
      </c>
      <c r="AI4" s="364"/>
      <c r="AJ4" s="364"/>
      <c r="AK4" s="364"/>
      <c r="AL4" s="364"/>
      <c r="AM4" s="364"/>
      <c r="AN4" s="364"/>
      <c r="AO4" s="364"/>
      <c r="AP4" s="364"/>
      <c r="AQ4" s="364"/>
      <c r="AR4" s="364"/>
      <c r="AS4" s="365"/>
    </row>
    <row r="5" spans="1:45" ht="18" customHeight="1" x14ac:dyDescent="0.4">
      <c r="A5" s="83"/>
      <c r="B5" s="345" t="s">
        <v>5</v>
      </c>
      <c r="C5" s="331"/>
      <c r="D5" s="331"/>
      <c r="E5" s="332"/>
      <c r="F5" s="347">
        <v>4</v>
      </c>
      <c r="G5" s="348"/>
      <c r="H5" s="348"/>
      <c r="I5" s="87"/>
      <c r="J5" s="87"/>
      <c r="K5" s="87"/>
      <c r="L5" s="345" t="s">
        <v>6</v>
      </c>
      <c r="M5" s="331"/>
      <c r="N5" s="331"/>
      <c r="O5" s="332"/>
      <c r="P5" s="348">
        <v>4</v>
      </c>
      <c r="Q5" s="348"/>
      <c r="R5" s="348"/>
      <c r="S5" s="87"/>
      <c r="T5" s="87"/>
      <c r="U5" s="88"/>
      <c r="V5" s="294" t="s">
        <v>93</v>
      </c>
      <c r="W5" s="352"/>
      <c r="X5" s="352"/>
      <c r="Y5" s="312"/>
      <c r="Z5" s="353">
        <v>37200</v>
      </c>
      <c r="AA5" s="354"/>
      <c r="AB5" s="354"/>
      <c r="AC5" s="355"/>
      <c r="AD5" s="355"/>
      <c r="AE5" s="355"/>
      <c r="AF5" s="89"/>
      <c r="AG5" s="85"/>
      <c r="AH5" s="334" t="s">
        <v>7</v>
      </c>
      <c r="AI5" s="335"/>
      <c r="AJ5" s="335"/>
      <c r="AK5" s="335"/>
      <c r="AL5" s="335"/>
      <c r="AM5" s="335"/>
      <c r="AN5" s="335"/>
      <c r="AO5" s="335"/>
      <c r="AP5" s="335"/>
      <c r="AQ5" s="335"/>
      <c r="AR5" s="335"/>
      <c r="AS5" s="336"/>
    </row>
    <row r="6" spans="1:45" ht="18" customHeight="1" x14ac:dyDescent="0.4">
      <c r="A6" s="83"/>
      <c r="B6" s="346"/>
      <c r="C6" s="337"/>
      <c r="D6" s="337"/>
      <c r="E6" s="338"/>
      <c r="F6" s="349"/>
      <c r="G6" s="350"/>
      <c r="H6" s="350"/>
      <c r="I6" s="337" t="s">
        <v>94</v>
      </c>
      <c r="J6" s="337"/>
      <c r="K6" s="338"/>
      <c r="L6" s="316"/>
      <c r="M6" s="351"/>
      <c r="N6" s="351"/>
      <c r="O6" s="312"/>
      <c r="P6" s="350"/>
      <c r="Q6" s="350"/>
      <c r="R6" s="350"/>
      <c r="S6" s="337" t="s">
        <v>94</v>
      </c>
      <c r="T6" s="337"/>
      <c r="U6" s="338"/>
      <c r="V6" s="346"/>
      <c r="W6" s="337"/>
      <c r="X6" s="337"/>
      <c r="Y6" s="338"/>
      <c r="Z6" s="356"/>
      <c r="AA6" s="357"/>
      <c r="AB6" s="357"/>
      <c r="AC6" s="357"/>
      <c r="AD6" s="357"/>
      <c r="AE6" s="357"/>
      <c r="AF6" s="337" t="s">
        <v>8</v>
      </c>
      <c r="AG6" s="338"/>
      <c r="AH6" s="339" t="s">
        <v>135</v>
      </c>
      <c r="AI6" s="340"/>
      <c r="AJ6" s="340"/>
      <c r="AK6" s="340"/>
      <c r="AL6" s="340"/>
      <c r="AM6" s="340"/>
      <c r="AN6" s="340"/>
      <c r="AO6" s="340"/>
      <c r="AP6" s="340"/>
      <c r="AQ6" s="340"/>
      <c r="AR6" s="340"/>
      <c r="AS6" s="341"/>
    </row>
    <row r="7" spans="1:45" ht="18" customHeight="1" x14ac:dyDescent="0.4">
      <c r="A7" s="83"/>
      <c r="B7" s="334" t="s">
        <v>146</v>
      </c>
      <c r="C7" s="335"/>
      <c r="D7" s="335"/>
      <c r="E7" s="335"/>
      <c r="F7" s="335"/>
      <c r="G7" s="335"/>
      <c r="H7" s="335" t="s">
        <v>132</v>
      </c>
      <c r="I7" s="335"/>
      <c r="J7" s="335"/>
      <c r="K7" s="335"/>
      <c r="L7" s="335"/>
      <c r="M7" s="335"/>
      <c r="N7" s="335" t="s">
        <v>133</v>
      </c>
      <c r="O7" s="335"/>
      <c r="P7" s="335"/>
      <c r="Q7" s="335"/>
      <c r="R7" s="335"/>
      <c r="S7" s="335"/>
      <c r="T7" s="335"/>
      <c r="U7" s="335"/>
      <c r="V7" s="335"/>
      <c r="W7" s="335"/>
      <c r="X7" s="335"/>
      <c r="Y7" s="335"/>
      <c r="Z7" s="335"/>
      <c r="AA7" s="335"/>
      <c r="AB7" s="335"/>
      <c r="AC7" s="335"/>
      <c r="AD7" s="335"/>
      <c r="AE7" s="335"/>
      <c r="AF7" s="335"/>
      <c r="AG7" s="336"/>
      <c r="AH7" s="342"/>
      <c r="AI7" s="343"/>
      <c r="AJ7" s="343"/>
      <c r="AK7" s="343"/>
      <c r="AL7" s="343"/>
      <c r="AM7" s="343"/>
      <c r="AN7" s="343"/>
      <c r="AO7" s="343"/>
      <c r="AP7" s="343"/>
      <c r="AQ7" s="343"/>
      <c r="AR7" s="343"/>
      <c r="AS7" s="344"/>
    </row>
    <row r="8" spans="1:45" ht="18" customHeight="1" thickBot="1" x14ac:dyDescent="0.45">
      <c r="B8" s="90" t="s">
        <v>130</v>
      </c>
      <c r="C8" s="83"/>
      <c r="D8" s="83"/>
      <c r="E8" s="83"/>
      <c r="F8" s="91"/>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45" ht="18" customHeight="1" x14ac:dyDescent="0.4">
      <c r="A9" s="83"/>
      <c r="B9" s="309" t="s">
        <v>9</v>
      </c>
      <c r="C9" s="310"/>
      <c r="D9" s="315" t="s">
        <v>10</v>
      </c>
      <c r="E9" s="310"/>
      <c r="F9" s="318" t="s">
        <v>11</v>
      </c>
      <c r="G9" s="319"/>
      <c r="H9" s="324" t="s">
        <v>12</v>
      </c>
      <c r="I9" s="325"/>
      <c r="J9" s="325"/>
      <c r="K9" s="325"/>
      <c r="L9" s="325"/>
      <c r="M9" s="325"/>
      <c r="N9" s="325"/>
      <c r="O9" s="325"/>
      <c r="P9" s="326"/>
      <c r="Q9" s="327" t="s">
        <v>95</v>
      </c>
      <c r="R9" s="327"/>
      <c r="S9" s="327"/>
      <c r="T9" s="327" t="s">
        <v>96</v>
      </c>
      <c r="U9" s="327"/>
      <c r="V9" s="327"/>
      <c r="W9" s="327"/>
      <c r="X9" s="327"/>
      <c r="Y9" s="327"/>
      <c r="Z9" s="327"/>
      <c r="AA9" s="327"/>
      <c r="AB9" s="327"/>
      <c r="AC9" s="327"/>
      <c r="AD9" s="327"/>
      <c r="AE9" s="327"/>
      <c r="AF9" s="291" t="s">
        <v>13</v>
      </c>
      <c r="AG9" s="292"/>
      <c r="AH9" s="292"/>
      <c r="AI9" s="293"/>
      <c r="AJ9" s="291" t="s">
        <v>14</v>
      </c>
      <c r="AK9" s="292"/>
      <c r="AL9" s="292"/>
      <c r="AM9" s="293"/>
      <c r="AN9" s="291" t="s">
        <v>23</v>
      </c>
      <c r="AO9" s="292"/>
      <c r="AP9" s="293"/>
      <c r="AQ9" s="300" t="s">
        <v>171</v>
      </c>
      <c r="AR9" s="301"/>
      <c r="AS9" s="302"/>
    </row>
    <row r="10" spans="1:45" ht="18" customHeight="1" x14ac:dyDescent="0.4">
      <c r="A10" s="83"/>
      <c r="B10" s="311"/>
      <c r="C10" s="312"/>
      <c r="D10" s="316"/>
      <c r="E10" s="312"/>
      <c r="F10" s="320"/>
      <c r="G10" s="321"/>
      <c r="H10" s="330" t="s">
        <v>15</v>
      </c>
      <c r="I10" s="331"/>
      <c r="J10" s="332"/>
      <c r="K10" s="330" t="s">
        <v>16</v>
      </c>
      <c r="L10" s="331"/>
      <c r="M10" s="332"/>
      <c r="N10" s="330" t="s">
        <v>17</v>
      </c>
      <c r="O10" s="331"/>
      <c r="P10" s="332"/>
      <c r="Q10" s="328"/>
      <c r="R10" s="328"/>
      <c r="S10" s="328"/>
      <c r="T10" s="328"/>
      <c r="U10" s="328"/>
      <c r="V10" s="328"/>
      <c r="W10" s="328"/>
      <c r="X10" s="328"/>
      <c r="Y10" s="328"/>
      <c r="Z10" s="328"/>
      <c r="AA10" s="328"/>
      <c r="AB10" s="328"/>
      <c r="AC10" s="328"/>
      <c r="AD10" s="328"/>
      <c r="AE10" s="328"/>
      <c r="AF10" s="294"/>
      <c r="AG10" s="295"/>
      <c r="AH10" s="295"/>
      <c r="AI10" s="296"/>
      <c r="AJ10" s="294"/>
      <c r="AK10" s="295"/>
      <c r="AL10" s="295"/>
      <c r="AM10" s="296"/>
      <c r="AN10" s="294"/>
      <c r="AO10" s="295"/>
      <c r="AP10" s="296"/>
      <c r="AQ10" s="303"/>
      <c r="AR10" s="304"/>
      <c r="AS10" s="305"/>
    </row>
    <row r="11" spans="1:45" ht="18" customHeight="1" thickBot="1" x14ac:dyDescent="0.45">
      <c r="A11" s="83"/>
      <c r="B11" s="313"/>
      <c r="C11" s="314"/>
      <c r="D11" s="317"/>
      <c r="E11" s="314"/>
      <c r="F11" s="322"/>
      <c r="G11" s="323"/>
      <c r="H11" s="317" t="s">
        <v>56</v>
      </c>
      <c r="I11" s="333"/>
      <c r="J11" s="314"/>
      <c r="K11" s="317" t="s">
        <v>18</v>
      </c>
      <c r="L11" s="333"/>
      <c r="M11" s="314"/>
      <c r="N11" s="317" t="s">
        <v>19</v>
      </c>
      <c r="O11" s="333"/>
      <c r="P11" s="314"/>
      <c r="Q11" s="329"/>
      <c r="R11" s="329"/>
      <c r="S11" s="329"/>
      <c r="T11" s="329"/>
      <c r="U11" s="329"/>
      <c r="V11" s="329"/>
      <c r="W11" s="329"/>
      <c r="X11" s="329"/>
      <c r="Y11" s="329"/>
      <c r="Z11" s="329"/>
      <c r="AA11" s="329"/>
      <c r="AB11" s="329"/>
      <c r="AC11" s="329"/>
      <c r="AD11" s="329"/>
      <c r="AE11" s="329"/>
      <c r="AF11" s="297"/>
      <c r="AG11" s="298"/>
      <c r="AH11" s="298"/>
      <c r="AI11" s="299"/>
      <c r="AJ11" s="297"/>
      <c r="AK11" s="298"/>
      <c r="AL11" s="298"/>
      <c r="AM11" s="299"/>
      <c r="AN11" s="297"/>
      <c r="AO11" s="298"/>
      <c r="AP11" s="299"/>
      <c r="AQ11" s="306"/>
      <c r="AR11" s="307"/>
      <c r="AS11" s="308"/>
    </row>
    <row r="12" spans="1:45" ht="29.25" customHeight="1" thickBot="1" x14ac:dyDescent="0.45">
      <c r="B12" s="256">
        <v>6</v>
      </c>
      <c r="C12" s="257"/>
      <c r="D12" s="276" t="s">
        <v>145</v>
      </c>
      <c r="E12" s="276"/>
      <c r="F12" s="246">
        <v>1</v>
      </c>
      <c r="G12" s="248"/>
      <c r="H12" s="262">
        <v>0.375</v>
      </c>
      <c r="I12" s="247"/>
      <c r="J12" s="248"/>
      <c r="K12" s="262">
        <v>0.5</v>
      </c>
      <c r="L12" s="247"/>
      <c r="M12" s="248"/>
      <c r="N12" s="290">
        <v>0.125</v>
      </c>
      <c r="O12" s="276"/>
      <c r="P12" s="277"/>
      <c r="Q12" s="275">
        <v>0.25</v>
      </c>
      <c r="R12" s="276"/>
      <c r="S12" s="277"/>
      <c r="T12" s="246"/>
      <c r="U12" s="247"/>
      <c r="V12" s="247"/>
      <c r="W12" s="247"/>
      <c r="X12" s="247"/>
      <c r="Y12" s="247"/>
      <c r="Z12" s="247"/>
      <c r="AA12" s="247"/>
      <c r="AB12" s="247"/>
      <c r="AC12" s="247"/>
      <c r="AD12" s="247"/>
      <c r="AE12" s="248"/>
      <c r="AF12" s="237">
        <v>1600</v>
      </c>
      <c r="AG12" s="238"/>
      <c r="AH12" s="238"/>
      <c r="AI12" s="239"/>
      <c r="AJ12" s="281">
        <v>160</v>
      </c>
      <c r="AK12" s="282"/>
      <c r="AL12" s="282"/>
      <c r="AM12" s="283"/>
      <c r="AN12" s="284"/>
      <c r="AO12" s="285"/>
      <c r="AP12" s="286"/>
      <c r="AQ12" s="287" t="s">
        <v>167</v>
      </c>
      <c r="AR12" s="288"/>
      <c r="AS12" s="289"/>
    </row>
    <row r="13" spans="1:45" ht="29.25" customHeight="1" thickBot="1" x14ac:dyDescent="0.45">
      <c r="B13" s="256">
        <v>14</v>
      </c>
      <c r="C13" s="257"/>
      <c r="D13" s="275" t="s">
        <v>144</v>
      </c>
      <c r="E13" s="276"/>
      <c r="F13" s="246">
        <v>1</v>
      </c>
      <c r="G13" s="248"/>
      <c r="H13" s="262">
        <v>0.375</v>
      </c>
      <c r="I13" s="247"/>
      <c r="J13" s="248"/>
      <c r="K13" s="262">
        <v>0.625</v>
      </c>
      <c r="L13" s="247"/>
      <c r="M13" s="248"/>
      <c r="N13" s="278">
        <v>0.25</v>
      </c>
      <c r="O13" s="279"/>
      <c r="P13" s="280"/>
      <c r="Q13" s="275">
        <v>0.5</v>
      </c>
      <c r="R13" s="276"/>
      <c r="S13" s="277"/>
      <c r="T13" s="246"/>
      <c r="U13" s="247"/>
      <c r="V13" s="247"/>
      <c r="W13" s="247"/>
      <c r="X13" s="247"/>
      <c r="Y13" s="247"/>
      <c r="Z13" s="247"/>
      <c r="AA13" s="247"/>
      <c r="AB13" s="247"/>
      <c r="AC13" s="247"/>
      <c r="AD13" s="247"/>
      <c r="AE13" s="248"/>
      <c r="AF13" s="237">
        <v>3200</v>
      </c>
      <c r="AG13" s="238"/>
      <c r="AH13" s="238"/>
      <c r="AI13" s="239"/>
      <c r="AJ13" s="266">
        <v>320</v>
      </c>
      <c r="AK13" s="267"/>
      <c r="AL13" s="267"/>
      <c r="AM13" s="268"/>
      <c r="AN13" s="269"/>
      <c r="AO13" s="270"/>
      <c r="AP13" s="271"/>
      <c r="AQ13" s="272" t="s">
        <v>167</v>
      </c>
      <c r="AR13" s="273"/>
      <c r="AS13" s="274"/>
    </row>
    <row r="14" spans="1:45" ht="29.25" customHeight="1" thickBot="1" x14ac:dyDescent="0.45">
      <c r="B14" s="256">
        <v>20</v>
      </c>
      <c r="C14" s="257"/>
      <c r="D14" s="258" t="s">
        <v>145</v>
      </c>
      <c r="E14" s="259"/>
      <c r="F14" s="261">
        <v>1</v>
      </c>
      <c r="G14" s="257"/>
      <c r="H14" s="262">
        <v>0.375</v>
      </c>
      <c r="I14" s="247"/>
      <c r="J14" s="248"/>
      <c r="K14" s="262">
        <v>0.70833333333333337</v>
      </c>
      <c r="L14" s="247"/>
      <c r="M14" s="248"/>
      <c r="N14" s="263">
        <v>0.33333333333333337</v>
      </c>
      <c r="O14" s="264"/>
      <c r="P14" s="265"/>
      <c r="Q14" s="258">
        <v>0.75</v>
      </c>
      <c r="R14" s="259"/>
      <c r="S14" s="260"/>
      <c r="T14" s="246"/>
      <c r="U14" s="247"/>
      <c r="V14" s="247"/>
      <c r="W14" s="247"/>
      <c r="X14" s="247"/>
      <c r="Y14" s="247"/>
      <c r="Z14" s="247"/>
      <c r="AA14" s="247"/>
      <c r="AB14" s="247"/>
      <c r="AC14" s="247"/>
      <c r="AD14" s="247"/>
      <c r="AE14" s="248"/>
      <c r="AF14" s="237">
        <v>4800</v>
      </c>
      <c r="AG14" s="238"/>
      <c r="AH14" s="238"/>
      <c r="AI14" s="239"/>
      <c r="AJ14" s="237">
        <v>480</v>
      </c>
      <c r="AK14" s="238"/>
      <c r="AL14" s="238"/>
      <c r="AM14" s="239"/>
      <c r="AN14" s="240"/>
      <c r="AO14" s="241"/>
      <c r="AP14" s="242"/>
      <c r="AQ14" s="243" t="s">
        <v>168</v>
      </c>
      <c r="AR14" s="244"/>
      <c r="AS14" s="245"/>
    </row>
    <row r="15" spans="1:45" ht="29.25" customHeight="1" thickBot="1" x14ac:dyDescent="0.45">
      <c r="B15" s="256">
        <v>28</v>
      </c>
      <c r="C15" s="257"/>
      <c r="D15" s="258" t="s">
        <v>144</v>
      </c>
      <c r="E15" s="259"/>
      <c r="F15" s="261">
        <v>1</v>
      </c>
      <c r="G15" s="257"/>
      <c r="H15" s="262">
        <v>0.375</v>
      </c>
      <c r="I15" s="247"/>
      <c r="J15" s="248"/>
      <c r="K15" s="262">
        <v>0.625</v>
      </c>
      <c r="L15" s="247"/>
      <c r="M15" s="248"/>
      <c r="N15" s="263">
        <v>0.25</v>
      </c>
      <c r="O15" s="264"/>
      <c r="P15" s="265"/>
      <c r="Q15" s="258">
        <v>0.5</v>
      </c>
      <c r="R15" s="259"/>
      <c r="S15" s="260"/>
      <c r="T15" s="246" t="s">
        <v>129</v>
      </c>
      <c r="U15" s="247"/>
      <c r="V15" s="247"/>
      <c r="W15" s="247"/>
      <c r="X15" s="247"/>
      <c r="Y15" s="247"/>
      <c r="Z15" s="247"/>
      <c r="AA15" s="247"/>
      <c r="AB15" s="247"/>
      <c r="AC15" s="247"/>
      <c r="AD15" s="247"/>
      <c r="AE15" s="248"/>
      <c r="AF15" s="237">
        <v>3620</v>
      </c>
      <c r="AG15" s="238"/>
      <c r="AH15" s="238"/>
      <c r="AI15" s="239"/>
      <c r="AJ15" s="237">
        <v>362</v>
      </c>
      <c r="AK15" s="238"/>
      <c r="AL15" s="238"/>
      <c r="AM15" s="239"/>
      <c r="AN15" s="240"/>
      <c r="AO15" s="241"/>
      <c r="AP15" s="242"/>
      <c r="AQ15" s="243" t="s">
        <v>168</v>
      </c>
      <c r="AR15" s="244"/>
      <c r="AS15" s="245"/>
    </row>
    <row r="16" spans="1:45" ht="29.25" customHeight="1" thickBot="1" x14ac:dyDescent="0.45">
      <c r="B16" s="256"/>
      <c r="C16" s="257"/>
      <c r="D16" s="258" t="s">
        <v>130</v>
      </c>
      <c r="E16" s="259"/>
      <c r="F16" s="261"/>
      <c r="G16" s="257"/>
      <c r="H16" s="262"/>
      <c r="I16" s="247"/>
      <c r="J16" s="248"/>
      <c r="K16" s="262"/>
      <c r="L16" s="247"/>
      <c r="M16" s="248"/>
      <c r="N16" s="263" t="s">
        <v>130</v>
      </c>
      <c r="O16" s="264"/>
      <c r="P16" s="265"/>
      <c r="Q16" s="258" t="s">
        <v>130</v>
      </c>
      <c r="R16" s="259"/>
      <c r="S16" s="260"/>
      <c r="T16" s="246"/>
      <c r="U16" s="247"/>
      <c r="V16" s="247"/>
      <c r="W16" s="247"/>
      <c r="X16" s="247"/>
      <c r="Y16" s="247"/>
      <c r="Z16" s="247"/>
      <c r="AA16" s="247"/>
      <c r="AB16" s="247"/>
      <c r="AC16" s="247"/>
      <c r="AD16" s="247"/>
      <c r="AE16" s="248"/>
      <c r="AF16" s="237" t="s">
        <v>130</v>
      </c>
      <c r="AG16" s="238"/>
      <c r="AH16" s="238"/>
      <c r="AI16" s="239"/>
      <c r="AJ16" s="237" t="s">
        <v>130</v>
      </c>
      <c r="AK16" s="238"/>
      <c r="AL16" s="238"/>
      <c r="AM16" s="239"/>
      <c r="AN16" s="240"/>
      <c r="AO16" s="241"/>
      <c r="AP16" s="242"/>
      <c r="AQ16" s="243"/>
      <c r="AR16" s="244"/>
      <c r="AS16" s="245"/>
    </row>
    <row r="17" spans="2:45" ht="29.25" customHeight="1" thickBot="1" x14ac:dyDescent="0.45">
      <c r="B17" s="256"/>
      <c r="C17" s="257"/>
      <c r="D17" s="258" t="s">
        <v>130</v>
      </c>
      <c r="E17" s="259"/>
      <c r="F17" s="261"/>
      <c r="G17" s="257"/>
      <c r="H17" s="262"/>
      <c r="I17" s="247"/>
      <c r="J17" s="248"/>
      <c r="K17" s="262"/>
      <c r="L17" s="247"/>
      <c r="M17" s="248"/>
      <c r="N17" s="263" t="s">
        <v>130</v>
      </c>
      <c r="O17" s="264"/>
      <c r="P17" s="265"/>
      <c r="Q17" s="258" t="s">
        <v>130</v>
      </c>
      <c r="R17" s="259"/>
      <c r="S17" s="260"/>
      <c r="T17" s="246"/>
      <c r="U17" s="247"/>
      <c r="V17" s="247"/>
      <c r="W17" s="247"/>
      <c r="X17" s="247"/>
      <c r="Y17" s="247"/>
      <c r="Z17" s="247"/>
      <c r="AA17" s="247"/>
      <c r="AB17" s="247"/>
      <c r="AC17" s="247"/>
      <c r="AD17" s="247"/>
      <c r="AE17" s="248"/>
      <c r="AF17" s="237" t="s">
        <v>130</v>
      </c>
      <c r="AG17" s="238"/>
      <c r="AH17" s="238"/>
      <c r="AI17" s="239"/>
      <c r="AJ17" s="237" t="s">
        <v>130</v>
      </c>
      <c r="AK17" s="238"/>
      <c r="AL17" s="238"/>
      <c r="AM17" s="239"/>
      <c r="AN17" s="240"/>
      <c r="AO17" s="241"/>
      <c r="AP17" s="242"/>
      <c r="AQ17" s="243"/>
      <c r="AR17" s="244"/>
      <c r="AS17" s="245"/>
    </row>
    <row r="18" spans="2:45" ht="29.25" customHeight="1" thickBot="1" x14ac:dyDescent="0.45">
      <c r="B18" s="256"/>
      <c r="C18" s="257"/>
      <c r="D18" s="258" t="s">
        <v>130</v>
      </c>
      <c r="E18" s="259"/>
      <c r="F18" s="261"/>
      <c r="G18" s="257"/>
      <c r="H18" s="262"/>
      <c r="I18" s="247"/>
      <c r="J18" s="248"/>
      <c r="K18" s="262"/>
      <c r="L18" s="247"/>
      <c r="M18" s="248"/>
      <c r="N18" s="263" t="s">
        <v>130</v>
      </c>
      <c r="O18" s="264"/>
      <c r="P18" s="265"/>
      <c r="Q18" s="258" t="s">
        <v>130</v>
      </c>
      <c r="R18" s="259"/>
      <c r="S18" s="260"/>
      <c r="T18" s="246"/>
      <c r="U18" s="247"/>
      <c r="V18" s="247"/>
      <c r="W18" s="247"/>
      <c r="X18" s="247"/>
      <c r="Y18" s="247"/>
      <c r="Z18" s="247"/>
      <c r="AA18" s="247"/>
      <c r="AB18" s="247"/>
      <c r="AC18" s="247"/>
      <c r="AD18" s="247"/>
      <c r="AE18" s="248"/>
      <c r="AF18" s="237" t="s">
        <v>130</v>
      </c>
      <c r="AG18" s="238"/>
      <c r="AH18" s="238"/>
      <c r="AI18" s="239"/>
      <c r="AJ18" s="237" t="s">
        <v>130</v>
      </c>
      <c r="AK18" s="238"/>
      <c r="AL18" s="238"/>
      <c r="AM18" s="239"/>
      <c r="AN18" s="240"/>
      <c r="AO18" s="241"/>
      <c r="AP18" s="242"/>
      <c r="AQ18" s="243"/>
      <c r="AR18" s="244"/>
      <c r="AS18" s="245"/>
    </row>
    <row r="19" spans="2:45" ht="29.25" customHeight="1" thickBot="1" x14ac:dyDescent="0.45">
      <c r="B19" s="256"/>
      <c r="C19" s="257"/>
      <c r="D19" s="258" t="s">
        <v>130</v>
      </c>
      <c r="E19" s="259"/>
      <c r="F19" s="261"/>
      <c r="G19" s="257"/>
      <c r="H19" s="262"/>
      <c r="I19" s="247"/>
      <c r="J19" s="248"/>
      <c r="K19" s="262"/>
      <c r="L19" s="247"/>
      <c r="M19" s="248"/>
      <c r="N19" s="263" t="s">
        <v>130</v>
      </c>
      <c r="O19" s="264"/>
      <c r="P19" s="265"/>
      <c r="Q19" s="258" t="s">
        <v>130</v>
      </c>
      <c r="R19" s="259"/>
      <c r="S19" s="260"/>
      <c r="T19" s="246"/>
      <c r="U19" s="247"/>
      <c r="V19" s="247"/>
      <c r="W19" s="247"/>
      <c r="X19" s="247"/>
      <c r="Y19" s="247"/>
      <c r="Z19" s="247"/>
      <c r="AA19" s="247"/>
      <c r="AB19" s="247"/>
      <c r="AC19" s="247"/>
      <c r="AD19" s="247"/>
      <c r="AE19" s="248"/>
      <c r="AF19" s="237" t="s">
        <v>130</v>
      </c>
      <c r="AG19" s="238"/>
      <c r="AH19" s="238"/>
      <c r="AI19" s="239"/>
      <c r="AJ19" s="237" t="s">
        <v>130</v>
      </c>
      <c r="AK19" s="238"/>
      <c r="AL19" s="238"/>
      <c r="AM19" s="239"/>
      <c r="AN19" s="240"/>
      <c r="AO19" s="241"/>
      <c r="AP19" s="242"/>
      <c r="AQ19" s="243"/>
      <c r="AR19" s="244"/>
      <c r="AS19" s="245"/>
    </row>
    <row r="20" spans="2:45" ht="29.25" customHeight="1" thickBot="1" x14ac:dyDescent="0.45">
      <c r="B20" s="256"/>
      <c r="C20" s="257"/>
      <c r="D20" s="258" t="s">
        <v>130</v>
      </c>
      <c r="E20" s="259"/>
      <c r="F20" s="261"/>
      <c r="G20" s="257"/>
      <c r="H20" s="262"/>
      <c r="I20" s="247"/>
      <c r="J20" s="248"/>
      <c r="K20" s="262"/>
      <c r="L20" s="247"/>
      <c r="M20" s="248"/>
      <c r="N20" s="263" t="s">
        <v>130</v>
      </c>
      <c r="O20" s="264"/>
      <c r="P20" s="265"/>
      <c r="Q20" s="258" t="s">
        <v>130</v>
      </c>
      <c r="R20" s="259"/>
      <c r="S20" s="260"/>
      <c r="T20" s="246"/>
      <c r="U20" s="247"/>
      <c r="V20" s="247"/>
      <c r="W20" s="247"/>
      <c r="X20" s="247"/>
      <c r="Y20" s="247"/>
      <c r="Z20" s="247"/>
      <c r="AA20" s="247"/>
      <c r="AB20" s="247"/>
      <c r="AC20" s="247"/>
      <c r="AD20" s="247"/>
      <c r="AE20" s="248"/>
      <c r="AF20" s="237" t="s">
        <v>130</v>
      </c>
      <c r="AG20" s="238"/>
      <c r="AH20" s="238"/>
      <c r="AI20" s="239"/>
      <c r="AJ20" s="237" t="s">
        <v>130</v>
      </c>
      <c r="AK20" s="238"/>
      <c r="AL20" s="238"/>
      <c r="AM20" s="239"/>
      <c r="AN20" s="240"/>
      <c r="AO20" s="241"/>
      <c r="AP20" s="242"/>
      <c r="AQ20" s="243"/>
      <c r="AR20" s="244"/>
      <c r="AS20" s="245"/>
    </row>
    <row r="21" spans="2:45" ht="29.25" customHeight="1" thickBot="1" x14ac:dyDescent="0.45">
      <c r="B21" s="256"/>
      <c r="C21" s="257"/>
      <c r="D21" s="258" t="s">
        <v>130</v>
      </c>
      <c r="E21" s="259"/>
      <c r="F21" s="261"/>
      <c r="G21" s="257"/>
      <c r="H21" s="262"/>
      <c r="I21" s="247"/>
      <c r="J21" s="248"/>
      <c r="K21" s="262"/>
      <c r="L21" s="247"/>
      <c r="M21" s="248"/>
      <c r="N21" s="263" t="s">
        <v>130</v>
      </c>
      <c r="O21" s="264"/>
      <c r="P21" s="265"/>
      <c r="Q21" s="258" t="s">
        <v>130</v>
      </c>
      <c r="R21" s="259"/>
      <c r="S21" s="260"/>
      <c r="T21" s="246"/>
      <c r="U21" s="247"/>
      <c r="V21" s="247"/>
      <c r="W21" s="247"/>
      <c r="X21" s="247"/>
      <c r="Y21" s="247"/>
      <c r="Z21" s="247"/>
      <c r="AA21" s="247"/>
      <c r="AB21" s="247"/>
      <c r="AC21" s="247"/>
      <c r="AD21" s="247"/>
      <c r="AE21" s="248"/>
      <c r="AF21" s="237" t="s">
        <v>130</v>
      </c>
      <c r="AG21" s="238"/>
      <c r="AH21" s="238"/>
      <c r="AI21" s="239"/>
      <c r="AJ21" s="237" t="s">
        <v>130</v>
      </c>
      <c r="AK21" s="238"/>
      <c r="AL21" s="238"/>
      <c r="AM21" s="239"/>
      <c r="AN21" s="240"/>
      <c r="AO21" s="241"/>
      <c r="AP21" s="242"/>
      <c r="AQ21" s="243"/>
      <c r="AR21" s="244"/>
      <c r="AS21" s="245"/>
    </row>
    <row r="22" spans="2:45" ht="29.25" customHeight="1" thickBot="1" x14ac:dyDescent="0.45">
      <c r="B22" s="256"/>
      <c r="C22" s="257"/>
      <c r="D22" s="258" t="s">
        <v>130</v>
      </c>
      <c r="E22" s="259"/>
      <c r="F22" s="261"/>
      <c r="G22" s="257"/>
      <c r="H22" s="262"/>
      <c r="I22" s="247"/>
      <c r="J22" s="248"/>
      <c r="K22" s="262"/>
      <c r="L22" s="247"/>
      <c r="M22" s="248"/>
      <c r="N22" s="263" t="s">
        <v>130</v>
      </c>
      <c r="O22" s="264"/>
      <c r="P22" s="265"/>
      <c r="Q22" s="258" t="s">
        <v>130</v>
      </c>
      <c r="R22" s="259"/>
      <c r="S22" s="260"/>
      <c r="T22" s="246"/>
      <c r="U22" s="247"/>
      <c r="V22" s="247"/>
      <c r="W22" s="247"/>
      <c r="X22" s="247"/>
      <c r="Y22" s="247"/>
      <c r="Z22" s="247"/>
      <c r="AA22" s="247"/>
      <c r="AB22" s="247"/>
      <c r="AC22" s="247"/>
      <c r="AD22" s="247"/>
      <c r="AE22" s="248"/>
      <c r="AF22" s="237" t="s">
        <v>130</v>
      </c>
      <c r="AG22" s="238"/>
      <c r="AH22" s="238"/>
      <c r="AI22" s="239"/>
      <c r="AJ22" s="237" t="s">
        <v>130</v>
      </c>
      <c r="AK22" s="238"/>
      <c r="AL22" s="238"/>
      <c r="AM22" s="239"/>
      <c r="AN22" s="240"/>
      <c r="AO22" s="241"/>
      <c r="AP22" s="242"/>
      <c r="AQ22" s="243"/>
      <c r="AR22" s="244"/>
      <c r="AS22" s="245"/>
    </row>
    <row r="23" spans="2:45" ht="29.25" customHeight="1" thickBot="1" x14ac:dyDescent="0.45">
      <c r="B23" s="256"/>
      <c r="C23" s="257"/>
      <c r="D23" s="258" t="s">
        <v>130</v>
      </c>
      <c r="E23" s="259"/>
      <c r="F23" s="261"/>
      <c r="G23" s="257"/>
      <c r="H23" s="262"/>
      <c r="I23" s="247"/>
      <c r="J23" s="248"/>
      <c r="K23" s="262"/>
      <c r="L23" s="247"/>
      <c r="M23" s="248"/>
      <c r="N23" s="263" t="s">
        <v>130</v>
      </c>
      <c r="O23" s="264"/>
      <c r="P23" s="265"/>
      <c r="Q23" s="258" t="s">
        <v>130</v>
      </c>
      <c r="R23" s="259"/>
      <c r="S23" s="260"/>
      <c r="T23" s="246"/>
      <c r="U23" s="247"/>
      <c r="V23" s="247"/>
      <c r="W23" s="247"/>
      <c r="X23" s="247"/>
      <c r="Y23" s="247"/>
      <c r="Z23" s="247"/>
      <c r="AA23" s="247"/>
      <c r="AB23" s="247"/>
      <c r="AC23" s="247"/>
      <c r="AD23" s="247"/>
      <c r="AE23" s="248"/>
      <c r="AF23" s="237" t="s">
        <v>130</v>
      </c>
      <c r="AG23" s="238"/>
      <c r="AH23" s="238"/>
      <c r="AI23" s="239"/>
      <c r="AJ23" s="237" t="s">
        <v>130</v>
      </c>
      <c r="AK23" s="238"/>
      <c r="AL23" s="238"/>
      <c r="AM23" s="239"/>
      <c r="AN23" s="240"/>
      <c r="AO23" s="241"/>
      <c r="AP23" s="242"/>
      <c r="AQ23" s="243"/>
      <c r="AR23" s="244"/>
      <c r="AS23" s="245"/>
    </row>
    <row r="24" spans="2:45" ht="29.25" customHeight="1" thickBot="1" x14ac:dyDescent="0.45">
      <c r="B24" s="256"/>
      <c r="C24" s="257"/>
      <c r="D24" s="258" t="s">
        <v>130</v>
      </c>
      <c r="E24" s="259"/>
      <c r="F24" s="261"/>
      <c r="G24" s="257"/>
      <c r="H24" s="262"/>
      <c r="I24" s="247"/>
      <c r="J24" s="248"/>
      <c r="K24" s="262"/>
      <c r="L24" s="247"/>
      <c r="M24" s="248"/>
      <c r="N24" s="263" t="s">
        <v>130</v>
      </c>
      <c r="O24" s="264"/>
      <c r="P24" s="265"/>
      <c r="Q24" s="258" t="s">
        <v>130</v>
      </c>
      <c r="R24" s="259"/>
      <c r="S24" s="260"/>
      <c r="T24" s="246"/>
      <c r="U24" s="247"/>
      <c r="V24" s="247"/>
      <c r="W24" s="247"/>
      <c r="X24" s="247"/>
      <c r="Y24" s="247"/>
      <c r="Z24" s="247"/>
      <c r="AA24" s="247"/>
      <c r="AB24" s="247"/>
      <c r="AC24" s="247"/>
      <c r="AD24" s="247"/>
      <c r="AE24" s="248"/>
      <c r="AF24" s="237" t="s">
        <v>130</v>
      </c>
      <c r="AG24" s="238"/>
      <c r="AH24" s="238"/>
      <c r="AI24" s="239"/>
      <c r="AJ24" s="237" t="s">
        <v>130</v>
      </c>
      <c r="AK24" s="238"/>
      <c r="AL24" s="238"/>
      <c r="AM24" s="239"/>
      <c r="AN24" s="240"/>
      <c r="AO24" s="241"/>
      <c r="AP24" s="242"/>
      <c r="AQ24" s="243"/>
      <c r="AR24" s="244"/>
      <c r="AS24" s="245"/>
    </row>
    <row r="25" spans="2:45" ht="29.25" customHeight="1" thickBot="1" x14ac:dyDescent="0.45">
      <c r="B25" s="256"/>
      <c r="C25" s="257"/>
      <c r="D25" s="258" t="s">
        <v>130</v>
      </c>
      <c r="E25" s="259"/>
      <c r="F25" s="261"/>
      <c r="G25" s="257"/>
      <c r="H25" s="262"/>
      <c r="I25" s="247"/>
      <c r="J25" s="248"/>
      <c r="K25" s="262"/>
      <c r="L25" s="247"/>
      <c r="M25" s="248"/>
      <c r="N25" s="263" t="s">
        <v>130</v>
      </c>
      <c r="O25" s="264"/>
      <c r="P25" s="265"/>
      <c r="Q25" s="258" t="s">
        <v>130</v>
      </c>
      <c r="R25" s="259"/>
      <c r="S25" s="260"/>
      <c r="T25" s="246"/>
      <c r="U25" s="247"/>
      <c r="V25" s="247"/>
      <c r="W25" s="247"/>
      <c r="X25" s="247"/>
      <c r="Y25" s="247"/>
      <c r="Z25" s="247"/>
      <c r="AA25" s="247"/>
      <c r="AB25" s="247"/>
      <c r="AC25" s="247"/>
      <c r="AD25" s="247"/>
      <c r="AE25" s="248"/>
      <c r="AF25" s="237" t="s">
        <v>130</v>
      </c>
      <c r="AG25" s="238"/>
      <c r="AH25" s="238"/>
      <c r="AI25" s="239"/>
      <c r="AJ25" s="237" t="s">
        <v>130</v>
      </c>
      <c r="AK25" s="238"/>
      <c r="AL25" s="238"/>
      <c r="AM25" s="239"/>
      <c r="AN25" s="240"/>
      <c r="AO25" s="241"/>
      <c r="AP25" s="242"/>
      <c r="AQ25" s="243"/>
      <c r="AR25" s="244"/>
      <c r="AS25" s="245"/>
    </row>
    <row r="26" spans="2:45" ht="29.25" customHeight="1" thickBot="1" x14ac:dyDescent="0.45">
      <c r="B26" s="256"/>
      <c r="C26" s="257"/>
      <c r="D26" s="258" t="s">
        <v>130</v>
      </c>
      <c r="E26" s="259"/>
      <c r="F26" s="261"/>
      <c r="G26" s="257"/>
      <c r="H26" s="262"/>
      <c r="I26" s="247"/>
      <c r="J26" s="248"/>
      <c r="K26" s="262"/>
      <c r="L26" s="247"/>
      <c r="M26" s="248"/>
      <c r="N26" s="263" t="s">
        <v>130</v>
      </c>
      <c r="O26" s="264"/>
      <c r="P26" s="265"/>
      <c r="Q26" s="258" t="s">
        <v>130</v>
      </c>
      <c r="R26" s="259"/>
      <c r="S26" s="260"/>
      <c r="T26" s="246"/>
      <c r="U26" s="247"/>
      <c r="V26" s="247"/>
      <c r="W26" s="247"/>
      <c r="X26" s="247"/>
      <c r="Y26" s="247"/>
      <c r="Z26" s="247"/>
      <c r="AA26" s="247"/>
      <c r="AB26" s="247"/>
      <c r="AC26" s="247"/>
      <c r="AD26" s="247"/>
      <c r="AE26" s="248"/>
      <c r="AF26" s="237" t="s">
        <v>130</v>
      </c>
      <c r="AG26" s="238"/>
      <c r="AH26" s="238"/>
      <c r="AI26" s="239"/>
      <c r="AJ26" s="237" t="s">
        <v>130</v>
      </c>
      <c r="AK26" s="238"/>
      <c r="AL26" s="238"/>
      <c r="AM26" s="239"/>
      <c r="AN26" s="240"/>
      <c r="AO26" s="241"/>
      <c r="AP26" s="242"/>
      <c r="AQ26" s="243"/>
      <c r="AR26" s="244"/>
      <c r="AS26" s="245"/>
    </row>
    <row r="27" spans="2:45" ht="29.25" customHeight="1" thickBot="1" x14ac:dyDescent="0.45">
      <c r="B27" s="256"/>
      <c r="C27" s="257"/>
      <c r="D27" s="258" t="s">
        <v>130</v>
      </c>
      <c r="E27" s="259"/>
      <c r="F27" s="261"/>
      <c r="G27" s="257"/>
      <c r="H27" s="262"/>
      <c r="I27" s="247"/>
      <c r="J27" s="248"/>
      <c r="K27" s="262"/>
      <c r="L27" s="247"/>
      <c r="M27" s="248"/>
      <c r="N27" s="263" t="s">
        <v>130</v>
      </c>
      <c r="O27" s="264"/>
      <c r="P27" s="265"/>
      <c r="Q27" s="258" t="s">
        <v>130</v>
      </c>
      <c r="R27" s="259"/>
      <c r="S27" s="260"/>
      <c r="T27" s="246"/>
      <c r="U27" s="247"/>
      <c r="V27" s="247"/>
      <c r="W27" s="247"/>
      <c r="X27" s="247"/>
      <c r="Y27" s="247"/>
      <c r="Z27" s="247"/>
      <c r="AA27" s="247"/>
      <c r="AB27" s="247"/>
      <c r="AC27" s="247"/>
      <c r="AD27" s="247"/>
      <c r="AE27" s="248"/>
      <c r="AF27" s="237" t="s">
        <v>130</v>
      </c>
      <c r="AG27" s="238"/>
      <c r="AH27" s="238"/>
      <c r="AI27" s="239"/>
      <c r="AJ27" s="237" t="s">
        <v>130</v>
      </c>
      <c r="AK27" s="238"/>
      <c r="AL27" s="238"/>
      <c r="AM27" s="239"/>
      <c r="AN27" s="240"/>
      <c r="AO27" s="241"/>
      <c r="AP27" s="242"/>
      <c r="AQ27" s="243"/>
      <c r="AR27" s="244"/>
      <c r="AS27" s="245"/>
    </row>
    <row r="28" spans="2:45" ht="29.25" customHeight="1" thickBot="1" x14ac:dyDescent="0.45">
      <c r="B28" s="256"/>
      <c r="C28" s="257"/>
      <c r="D28" s="258" t="s">
        <v>130</v>
      </c>
      <c r="E28" s="259"/>
      <c r="F28" s="261"/>
      <c r="G28" s="257"/>
      <c r="H28" s="262"/>
      <c r="I28" s="247"/>
      <c r="J28" s="248"/>
      <c r="K28" s="262"/>
      <c r="L28" s="247"/>
      <c r="M28" s="248"/>
      <c r="N28" s="263" t="s">
        <v>130</v>
      </c>
      <c r="O28" s="264"/>
      <c r="P28" s="265"/>
      <c r="Q28" s="258" t="s">
        <v>130</v>
      </c>
      <c r="R28" s="259"/>
      <c r="S28" s="260"/>
      <c r="T28" s="246"/>
      <c r="U28" s="247"/>
      <c r="V28" s="247"/>
      <c r="W28" s="247"/>
      <c r="X28" s="247"/>
      <c r="Y28" s="247"/>
      <c r="Z28" s="247"/>
      <c r="AA28" s="247"/>
      <c r="AB28" s="247"/>
      <c r="AC28" s="247"/>
      <c r="AD28" s="247"/>
      <c r="AE28" s="248"/>
      <c r="AF28" s="237" t="s">
        <v>130</v>
      </c>
      <c r="AG28" s="238"/>
      <c r="AH28" s="238"/>
      <c r="AI28" s="239"/>
      <c r="AJ28" s="237" t="s">
        <v>130</v>
      </c>
      <c r="AK28" s="238"/>
      <c r="AL28" s="238"/>
      <c r="AM28" s="239"/>
      <c r="AN28" s="240"/>
      <c r="AO28" s="241"/>
      <c r="AP28" s="242"/>
      <c r="AQ28" s="243"/>
      <c r="AR28" s="244"/>
      <c r="AS28" s="245"/>
    </row>
    <row r="29" spans="2:45" ht="29.25" customHeight="1" thickBot="1" x14ac:dyDescent="0.45">
      <c r="B29" s="256"/>
      <c r="C29" s="257"/>
      <c r="D29" s="258" t="s">
        <v>130</v>
      </c>
      <c r="E29" s="259"/>
      <c r="F29" s="261"/>
      <c r="G29" s="257"/>
      <c r="H29" s="262"/>
      <c r="I29" s="247"/>
      <c r="J29" s="248"/>
      <c r="K29" s="262"/>
      <c r="L29" s="247"/>
      <c r="M29" s="248"/>
      <c r="N29" s="263" t="s">
        <v>130</v>
      </c>
      <c r="O29" s="264"/>
      <c r="P29" s="265"/>
      <c r="Q29" s="258" t="s">
        <v>130</v>
      </c>
      <c r="R29" s="259"/>
      <c r="S29" s="260"/>
      <c r="T29" s="246"/>
      <c r="U29" s="247"/>
      <c r="V29" s="247"/>
      <c r="W29" s="247"/>
      <c r="X29" s="247"/>
      <c r="Y29" s="247"/>
      <c r="Z29" s="247"/>
      <c r="AA29" s="247"/>
      <c r="AB29" s="247"/>
      <c r="AC29" s="247"/>
      <c r="AD29" s="247"/>
      <c r="AE29" s="248"/>
      <c r="AF29" s="237" t="s">
        <v>130</v>
      </c>
      <c r="AG29" s="238"/>
      <c r="AH29" s="238"/>
      <c r="AI29" s="239"/>
      <c r="AJ29" s="237" t="s">
        <v>130</v>
      </c>
      <c r="AK29" s="238"/>
      <c r="AL29" s="238"/>
      <c r="AM29" s="239"/>
      <c r="AN29" s="240"/>
      <c r="AO29" s="241"/>
      <c r="AP29" s="242"/>
      <c r="AQ29" s="243"/>
      <c r="AR29" s="244"/>
      <c r="AS29" s="245"/>
    </row>
    <row r="30" spans="2:45" ht="29.25" customHeight="1" thickBot="1" x14ac:dyDescent="0.45">
      <c r="B30" s="256"/>
      <c r="C30" s="257"/>
      <c r="D30" s="258" t="s">
        <v>130</v>
      </c>
      <c r="E30" s="259"/>
      <c r="F30" s="261"/>
      <c r="G30" s="257"/>
      <c r="H30" s="262"/>
      <c r="I30" s="247"/>
      <c r="J30" s="248"/>
      <c r="K30" s="262"/>
      <c r="L30" s="247"/>
      <c r="M30" s="248"/>
      <c r="N30" s="263" t="s">
        <v>130</v>
      </c>
      <c r="O30" s="264"/>
      <c r="P30" s="265"/>
      <c r="Q30" s="258" t="s">
        <v>130</v>
      </c>
      <c r="R30" s="259"/>
      <c r="S30" s="260"/>
      <c r="T30" s="246"/>
      <c r="U30" s="247"/>
      <c r="V30" s="247"/>
      <c r="W30" s="247"/>
      <c r="X30" s="247"/>
      <c r="Y30" s="247"/>
      <c r="Z30" s="247"/>
      <c r="AA30" s="247"/>
      <c r="AB30" s="247"/>
      <c r="AC30" s="247"/>
      <c r="AD30" s="247"/>
      <c r="AE30" s="248"/>
      <c r="AF30" s="237" t="s">
        <v>130</v>
      </c>
      <c r="AG30" s="238"/>
      <c r="AH30" s="238"/>
      <c r="AI30" s="239"/>
      <c r="AJ30" s="237" t="s">
        <v>130</v>
      </c>
      <c r="AK30" s="238"/>
      <c r="AL30" s="238"/>
      <c r="AM30" s="239"/>
      <c r="AN30" s="240"/>
      <c r="AO30" s="241"/>
      <c r="AP30" s="242"/>
      <c r="AQ30" s="243"/>
      <c r="AR30" s="244"/>
      <c r="AS30" s="245"/>
    </row>
    <row r="31" spans="2:45" ht="29.25" customHeight="1" thickBot="1" x14ac:dyDescent="0.45">
      <c r="B31" s="256"/>
      <c r="C31" s="257"/>
      <c r="D31" s="258" t="s">
        <v>130</v>
      </c>
      <c r="E31" s="259"/>
      <c r="F31" s="261"/>
      <c r="G31" s="257"/>
      <c r="H31" s="262"/>
      <c r="I31" s="247"/>
      <c r="J31" s="248"/>
      <c r="K31" s="262"/>
      <c r="L31" s="247"/>
      <c r="M31" s="248"/>
      <c r="N31" s="263" t="s">
        <v>130</v>
      </c>
      <c r="O31" s="264"/>
      <c r="P31" s="265"/>
      <c r="Q31" s="258" t="s">
        <v>130</v>
      </c>
      <c r="R31" s="259"/>
      <c r="S31" s="260"/>
      <c r="T31" s="246"/>
      <c r="U31" s="247"/>
      <c r="V31" s="247"/>
      <c r="W31" s="247"/>
      <c r="X31" s="247"/>
      <c r="Y31" s="247"/>
      <c r="Z31" s="247"/>
      <c r="AA31" s="247"/>
      <c r="AB31" s="247"/>
      <c r="AC31" s="247"/>
      <c r="AD31" s="247"/>
      <c r="AE31" s="248"/>
      <c r="AF31" s="237" t="s">
        <v>130</v>
      </c>
      <c r="AG31" s="238"/>
      <c r="AH31" s="238"/>
      <c r="AI31" s="239"/>
      <c r="AJ31" s="237" t="s">
        <v>130</v>
      </c>
      <c r="AK31" s="238"/>
      <c r="AL31" s="238"/>
      <c r="AM31" s="239"/>
      <c r="AN31" s="240"/>
      <c r="AO31" s="241"/>
      <c r="AP31" s="242"/>
      <c r="AQ31" s="243"/>
      <c r="AR31" s="244"/>
      <c r="AS31" s="245"/>
    </row>
    <row r="32" spans="2:45" ht="25.5" customHeight="1" x14ac:dyDescent="0.4">
      <c r="B32" s="249" t="s">
        <v>166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1"/>
      <c r="AA32" s="255" t="s">
        <v>98</v>
      </c>
      <c r="AB32" s="228"/>
      <c r="AC32" s="228"/>
      <c r="AD32" s="228"/>
      <c r="AE32" s="229"/>
      <c r="AF32" s="227" t="s">
        <v>20</v>
      </c>
      <c r="AG32" s="228"/>
      <c r="AH32" s="228"/>
      <c r="AI32" s="229"/>
      <c r="AJ32" s="227" t="s">
        <v>21</v>
      </c>
      <c r="AK32" s="228"/>
      <c r="AL32" s="228"/>
      <c r="AM32" s="229"/>
      <c r="AN32" s="227" t="s">
        <v>22</v>
      </c>
      <c r="AO32" s="228"/>
      <c r="AP32" s="228"/>
      <c r="AQ32" s="228"/>
      <c r="AR32" s="228"/>
      <c r="AS32" s="230"/>
    </row>
    <row r="33" spans="2:45" ht="63" customHeight="1" thickBot="1" x14ac:dyDescent="0.45">
      <c r="B33" s="252"/>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4"/>
      <c r="AA33" s="231">
        <v>2</v>
      </c>
      <c r="AB33" s="232"/>
      <c r="AC33" s="232"/>
      <c r="AD33" s="233" t="s">
        <v>99</v>
      </c>
      <c r="AE33" s="234"/>
      <c r="AF33" s="235">
        <v>13220</v>
      </c>
      <c r="AG33" s="236"/>
      <c r="AH33" s="236"/>
      <c r="AI33" s="92" t="s">
        <v>8</v>
      </c>
      <c r="AJ33" s="235">
        <v>1322</v>
      </c>
      <c r="AK33" s="236"/>
      <c r="AL33" s="236"/>
      <c r="AM33" s="92" t="s">
        <v>8</v>
      </c>
      <c r="AN33" s="235">
        <v>11898</v>
      </c>
      <c r="AO33" s="236"/>
      <c r="AP33" s="236"/>
      <c r="AQ33" s="236"/>
      <c r="AR33" s="236"/>
      <c r="AS33" s="93" t="s">
        <v>8</v>
      </c>
    </row>
  </sheetData>
  <sheetProtection algorithmName="SHA-512" hashValue="GWmVY1zPpG/zrSwS7lv+20Zlfqy6ihwvhYOUF2AxLKNX+tSfEIFL1Ff8z58cxsPbcjcakB3cXmsNROiOmiFqtw==" saltValue="TLdgkfdndnyQGDA+Yd3Qog==" spinCount="100000" sheet="1" objects="1" scenarios="1" selectLockedCells="1"/>
  <mergeCells count="293">
    <mergeCell ref="AC3:AD4"/>
    <mergeCell ref="AE3:AF4"/>
    <mergeCell ref="AH3:AS3"/>
    <mergeCell ref="P4:T4"/>
    <mergeCell ref="U4:AB4"/>
    <mergeCell ref="AH4:AS4"/>
    <mergeCell ref="B2:F2"/>
    <mergeCell ref="H2:I2"/>
    <mergeCell ref="B3:E4"/>
    <mergeCell ref="F3:O4"/>
    <mergeCell ref="P3:T3"/>
    <mergeCell ref="U3:AB3"/>
    <mergeCell ref="AH5:AS5"/>
    <mergeCell ref="I6:K6"/>
    <mergeCell ref="S6:U6"/>
    <mergeCell ref="AF6:AG6"/>
    <mergeCell ref="AH6:AS7"/>
    <mergeCell ref="B7:G7"/>
    <mergeCell ref="H7:M7"/>
    <mergeCell ref="N7:S7"/>
    <mergeCell ref="T7:AG7"/>
    <mergeCell ref="B5:E6"/>
    <mergeCell ref="F5:H6"/>
    <mergeCell ref="L5:O6"/>
    <mergeCell ref="P5:R6"/>
    <mergeCell ref="V5:Y6"/>
    <mergeCell ref="Z5:AE6"/>
    <mergeCell ref="AF9:AI11"/>
    <mergeCell ref="AJ9:AM11"/>
    <mergeCell ref="AN9:AP11"/>
    <mergeCell ref="AQ9:AS11"/>
    <mergeCell ref="B9:C11"/>
    <mergeCell ref="D9:E11"/>
    <mergeCell ref="F9:G11"/>
    <mergeCell ref="H9:P9"/>
    <mergeCell ref="Q9:S11"/>
    <mergeCell ref="T9:AE11"/>
    <mergeCell ref="H10:J10"/>
    <mergeCell ref="K10:M10"/>
    <mergeCell ref="N10:P10"/>
    <mergeCell ref="H11:J11"/>
    <mergeCell ref="K11:M11"/>
    <mergeCell ref="N11:P11"/>
    <mergeCell ref="AF12:AI12"/>
    <mergeCell ref="AJ12:AM12"/>
    <mergeCell ref="AN12:AP12"/>
    <mergeCell ref="AQ12:AS12"/>
    <mergeCell ref="T12:AE12"/>
    <mergeCell ref="B12:C12"/>
    <mergeCell ref="D12:E12"/>
    <mergeCell ref="Q12:S12"/>
    <mergeCell ref="F12:G12"/>
    <mergeCell ref="H12:J12"/>
    <mergeCell ref="K12:M12"/>
    <mergeCell ref="N12:P12"/>
    <mergeCell ref="AF13:AI13"/>
    <mergeCell ref="AJ13:AM13"/>
    <mergeCell ref="AN13:AP13"/>
    <mergeCell ref="AQ13:AS13"/>
    <mergeCell ref="T13:AE13"/>
    <mergeCell ref="B13:C13"/>
    <mergeCell ref="D13:E13"/>
    <mergeCell ref="Q13:S13"/>
    <mergeCell ref="F13:G13"/>
    <mergeCell ref="H13:J13"/>
    <mergeCell ref="K13:M13"/>
    <mergeCell ref="N13:P13"/>
    <mergeCell ref="AF14:AI14"/>
    <mergeCell ref="AJ14:AM14"/>
    <mergeCell ref="AN14:AP14"/>
    <mergeCell ref="AQ14:AS14"/>
    <mergeCell ref="T14:AE14"/>
    <mergeCell ref="B14:C14"/>
    <mergeCell ref="D14:E14"/>
    <mergeCell ref="Q14:S14"/>
    <mergeCell ref="F14:G14"/>
    <mergeCell ref="H14:J14"/>
    <mergeCell ref="K14:M14"/>
    <mergeCell ref="N14:P14"/>
    <mergeCell ref="AF15:AI15"/>
    <mergeCell ref="AJ15:AM15"/>
    <mergeCell ref="AN15:AP15"/>
    <mergeCell ref="AQ15:AS15"/>
    <mergeCell ref="T15:AE15"/>
    <mergeCell ref="B15:C15"/>
    <mergeCell ref="D15:E15"/>
    <mergeCell ref="Q15:S15"/>
    <mergeCell ref="F15:G15"/>
    <mergeCell ref="H15:J15"/>
    <mergeCell ref="K15:M15"/>
    <mergeCell ref="N15:P15"/>
    <mergeCell ref="AF16:AI16"/>
    <mergeCell ref="AJ16:AM16"/>
    <mergeCell ref="AN16:AP16"/>
    <mergeCell ref="AQ16:AS16"/>
    <mergeCell ref="T16:AE16"/>
    <mergeCell ref="B16:C16"/>
    <mergeCell ref="D16:E16"/>
    <mergeCell ref="Q16:S16"/>
    <mergeCell ref="F16:G16"/>
    <mergeCell ref="H16:J16"/>
    <mergeCell ref="K16:M16"/>
    <mergeCell ref="N16:P16"/>
    <mergeCell ref="AF17:AI17"/>
    <mergeCell ref="AJ17:AM17"/>
    <mergeCell ref="AN17:AP17"/>
    <mergeCell ref="AQ17:AS17"/>
    <mergeCell ref="T17:AE17"/>
    <mergeCell ref="B17:C17"/>
    <mergeCell ref="D17:E17"/>
    <mergeCell ref="Q17:S17"/>
    <mergeCell ref="F17:G17"/>
    <mergeCell ref="H17:J17"/>
    <mergeCell ref="K17:M17"/>
    <mergeCell ref="N17:P17"/>
    <mergeCell ref="AF18:AI18"/>
    <mergeCell ref="AJ18:AM18"/>
    <mergeCell ref="AN18:AP18"/>
    <mergeCell ref="AQ18:AS18"/>
    <mergeCell ref="T18:AE18"/>
    <mergeCell ref="B18:C18"/>
    <mergeCell ref="D18:E18"/>
    <mergeCell ref="Q18:S18"/>
    <mergeCell ref="F18:G18"/>
    <mergeCell ref="H18:J18"/>
    <mergeCell ref="K18:M18"/>
    <mergeCell ref="N18:P18"/>
    <mergeCell ref="AF19:AI19"/>
    <mergeCell ref="AJ19:AM19"/>
    <mergeCell ref="AN19:AP19"/>
    <mergeCell ref="AQ19:AS19"/>
    <mergeCell ref="T19:AE19"/>
    <mergeCell ref="B19:C19"/>
    <mergeCell ref="D19:E19"/>
    <mergeCell ref="Q19:S19"/>
    <mergeCell ref="F19:G19"/>
    <mergeCell ref="H19:J19"/>
    <mergeCell ref="K19:M19"/>
    <mergeCell ref="N19:P19"/>
    <mergeCell ref="AF20:AI20"/>
    <mergeCell ref="AJ20:AM20"/>
    <mergeCell ref="AN20:AP20"/>
    <mergeCell ref="AQ20:AS20"/>
    <mergeCell ref="T20:AE20"/>
    <mergeCell ref="B20:C20"/>
    <mergeCell ref="D20:E20"/>
    <mergeCell ref="Q20:S20"/>
    <mergeCell ref="F20:G20"/>
    <mergeCell ref="H20:J20"/>
    <mergeCell ref="K20:M20"/>
    <mergeCell ref="N20:P20"/>
    <mergeCell ref="AF21:AI21"/>
    <mergeCell ref="AJ21:AM21"/>
    <mergeCell ref="AN21:AP21"/>
    <mergeCell ref="AQ21:AS21"/>
    <mergeCell ref="T21:AE21"/>
    <mergeCell ref="B21:C21"/>
    <mergeCell ref="D21:E21"/>
    <mergeCell ref="Q21:S21"/>
    <mergeCell ref="F21:G21"/>
    <mergeCell ref="H21:J21"/>
    <mergeCell ref="K21:M21"/>
    <mergeCell ref="N21:P21"/>
    <mergeCell ref="AF22:AI22"/>
    <mergeCell ref="AJ22:AM22"/>
    <mergeCell ref="AN22:AP22"/>
    <mergeCell ref="AQ22:AS22"/>
    <mergeCell ref="T22:AE22"/>
    <mergeCell ref="B22:C22"/>
    <mergeCell ref="D22:E22"/>
    <mergeCell ref="Q22:S22"/>
    <mergeCell ref="F22:G22"/>
    <mergeCell ref="H22:J22"/>
    <mergeCell ref="K22:M22"/>
    <mergeCell ref="N22:P22"/>
    <mergeCell ref="AF23:AI23"/>
    <mergeCell ref="AJ23:AM23"/>
    <mergeCell ref="AN23:AP23"/>
    <mergeCell ref="AQ23:AS23"/>
    <mergeCell ref="T23:AE23"/>
    <mergeCell ref="B23:C23"/>
    <mergeCell ref="D23:E23"/>
    <mergeCell ref="Q23:S23"/>
    <mergeCell ref="F23:G23"/>
    <mergeCell ref="H23:J23"/>
    <mergeCell ref="K23:M23"/>
    <mergeCell ref="N23:P23"/>
    <mergeCell ref="AF24:AI24"/>
    <mergeCell ref="AJ24:AM24"/>
    <mergeCell ref="AN24:AP24"/>
    <mergeCell ref="AQ24:AS24"/>
    <mergeCell ref="T24:AE24"/>
    <mergeCell ref="B24:C24"/>
    <mergeCell ref="D24:E24"/>
    <mergeCell ref="Q24:S24"/>
    <mergeCell ref="F24:G24"/>
    <mergeCell ref="H24:J24"/>
    <mergeCell ref="K24:M24"/>
    <mergeCell ref="N24:P24"/>
    <mergeCell ref="AF25:AI25"/>
    <mergeCell ref="AJ25:AM25"/>
    <mergeCell ref="AN25:AP25"/>
    <mergeCell ref="AQ25:AS25"/>
    <mergeCell ref="T25:AE25"/>
    <mergeCell ref="B25:C25"/>
    <mergeCell ref="D25:E25"/>
    <mergeCell ref="Q25:S25"/>
    <mergeCell ref="F25:G25"/>
    <mergeCell ref="H25:J25"/>
    <mergeCell ref="K25:M25"/>
    <mergeCell ref="N25:P25"/>
    <mergeCell ref="AF26:AI26"/>
    <mergeCell ref="AJ26:AM26"/>
    <mergeCell ref="AN26:AP26"/>
    <mergeCell ref="AQ26:AS26"/>
    <mergeCell ref="T26:AE26"/>
    <mergeCell ref="B26:C26"/>
    <mergeCell ref="D26:E26"/>
    <mergeCell ref="Q26:S26"/>
    <mergeCell ref="F26:G26"/>
    <mergeCell ref="H26:J26"/>
    <mergeCell ref="K26:M26"/>
    <mergeCell ref="N26:P26"/>
    <mergeCell ref="AF27:AI27"/>
    <mergeCell ref="AJ27:AM27"/>
    <mergeCell ref="AN27:AP27"/>
    <mergeCell ref="AQ27:AS27"/>
    <mergeCell ref="T27:AE27"/>
    <mergeCell ref="B27:C27"/>
    <mergeCell ref="D27:E27"/>
    <mergeCell ref="Q27:S27"/>
    <mergeCell ref="F27:G27"/>
    <mergeCell ref="H27:J27"/>
    <mergeCell ref="K27:M27"/>
    <mergeCell ref="N27:P27"/>
    <mergeCell ref="AF28:AI28"/>
    <mergeCell ref="AJ28:AM28"/>
    <mergeCell ref="AN28:AP28"/>
    <mergeCell ref="AQ28:AS28"/>
    <mergeCell ref="T28:AE28"/>
    <mergeCell ref="B28:C28"/>
    <mergeCell ref="D28:E28"/>
    <mergeCell ref="Q28:S28"/>
    <mergeCell ref="F28:G28"/>
    <mergeCell ref="H28:J28"/>
    <mergeCell ref="K28:M28"/>
    <mergeCell ref="N28:P28"/>
    <mergeCell ref="AF29:AI29"/>
    <mergeCell ref="AJ29:AM29"/>
    <mergeCell ref="AN29:AP29"/>
    <mergeCell ref="AQ29:AS29"/>
    <mergeCell ref="T29:AE29"/>
    <mergeCell ref="B29:C29"/>
    <mergeCell ref="D29:E29"/>
    <mergeCell ref="Q29:S29"/>
    <mergeCell ref="F29:G29"/>
    <mergeCell ref="H29:J29"/>
    <mergeCell ref="K29:M29"/>
    <mergeCell ref="N29:P29"/>
    <mergeCell ref="AF30:AI30"/>
    <mergeCell ref="AJ30:AM30"/>
    <mergeCell ref="AN30:AP30"/>
    <mergeCell ref="AQ30:AS30"/>
    <mergeCell ref="T30:AE30"/>
    <mergeCell ref="B30:C30"/>
    <mergeCell ref="D30:E30"/>
    <mergeCell ref="Q30:S30"/>
    <mergeCell ref="F30:G30"/>
    <mergeCell ref="H30:J30"/>
    <mergeCell ref="K30:M30"/>
    <mergeCell ref="N30:P30"/>
    <mergeCell ref="AF32:AI32"/>
    <mergeCell ref="AJ32:AM32"/>
    <mergeCell ref="AN32:AS32"/>
    <mergeCell ref="AA33:AC33"/>
    <mergeCell ref="AD33:AE33"/>
    <mergeCell ref="AF33:AH33"/>
    <mergeCell ref="AJ33:AL33"/>
    <mergeCell ref="AN33:AR33"/>
    <mergeCell ref="AF31:AI31"/>
    <mergeCell ref="AJ31:AM31"/>
    <mergeCell ref="AN31:AP31"/>
    <mergeCell ref="AQ31:AS31"/>
    <mergeCell ref="T31:AE31"/>
    <mergeCell ref="B32:Z33"/>
    <mergeCell ref="AA32:AE32"/>
    <mergeCell ref="B31:C31"/>
    <mergeCell ref="D31:E31"/>
    <mergeCell ref="Q31:S31"/>
    <mergeCell ref="F31:G31"/>
    <mergeCell ref="H31:J31"/>
    <mergeCell ref="K31:M31"/>
    <mergeCell ref="N31:P31"/>
  </mergeCells>
  <phoneticPr fontId="2"/>
  <pageMargins left="0.39370078740157483" right="0.19685039370078741" top="0.68" bottom="0.35433070866141736" header="0.31" footer="0.27559055118110237"/>
  <pageSetup paperSize="9" scale="5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1</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72"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72" t="s">
        <v>78</v>
      </c>
      <c r="AV11" s="72" t="s">
        <v>85</v>
      </c>
      <c r="AW11" s="73" t="s">
        <v>84</v>
      </c>
      <c r="AX11" s="72" t="s">
        <v>80</v>
      </c>
      <c r="AY11" s="72" t="s">
        <v>82</v>
      </c>
      <c r="AZ11" s="72" t="s">
        <v>107</v>
      </c>
      <c r="BA11" s="72" t="s">
        <v>105</v>
      </c>
      <c r="BB11" s="72"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72">
        <v>1</v>
      </c>
      <c r="AV12" s="72" t="str">
        <f ca="1">TEXT($AV$2,"000")&amp;TEXT(AU12,"00")</f>
        <v>00101</v>
      </c>
      <c r="AW12" s="73" t="str">
        <f>IFERROR(IF(B12="","",DATEVALUE(利用者情報!$F$3&amp;利用者情報!$H$3&amp;利用者情報!$I$3&amp;利用者情報!$J$3&amp;B12&amp;"日")),"")</f>
        <v/>
      </c>
      <c r="AX12" s="72" t="str">
        <f>IF(F12="","",F12*10)</f>
        <v/>
      </c>
      <c r="AY12" s="72" t="str">
        <f>IF(Q12="","",AX12&amp;Q12)</f>
        <v/>
      </c>
      <c r="AZ12" s="72" t="str">
        <f>IFERROR(IF(AY12="","",INDEX(サービス費!E:E,MATCH(AY12,サービス費!D:D,0))),"")</f>
        <v/>
      </c>
      <c r="BA12" s="72" t="str">
        <f>IF(T12="入浴加算","100","")</f>
        <v/>
      </c>
      <c r="BB12" s="72"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72">
        <v>2</v>
      </c>
      <c r="AV13" s="72" t="str">
        <f t="shared" ref="AV13:AV31" ca="1" si="3">TEXT($AV$2,"000")&amp;TEXT(AU13,"00")</f>
        <v>00102</v>
      </c>
      <c r="AW13" s="73" t="str">
        <f>IFERROR(IF(B13="","",DATEVALUE(利用者情報!$F$3&amp;利用者情報!$H$3&amp;利用者情報!$I$3&amp;利用者情報!$J$3&amp;B13&amp;"日")),"")</f>
        <v/>
      </c>
      <c r="AX13" s="72" t="str">
        <f t="shared" ref="AX13:AX31" si="4">IF(F13="","",F13*10)</f>
        <v/>
      </c>
      <c r="AY13" s="72" t="str">
        <f t="shared" ref="AY13:AY31" si="5">IF(Q13="","",AX13&amp;Q13)</f>
        <v/>
      </c>
      <c r="AZ13" s="72" t="str">
        <f>IFERROR(IF(AY13="","",INDEX(サービス費!E:E,MATCH(AY13,サービス費!D:D,0))),"")</f>
        <v/>
      </c>
      <c r="BA13" s="72" t="str">
        <f t="shared" ref="BA13:BA31" si="6">IF(T13="入浴加算","100","")</f>
        <v/>
      </c>
      <c r="BB13" s="72"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72">
        <v>3</v>
      </c>
      <c r="AV14" s="72" t="str">
        <f t="shared" ca="1" si="3"/>
        <v>00103</v>
      </c>
      <c r="AW14" s="73" t="str">
        <f>IFERROR(IF(B14="","",DATEVALUE(利用者情報!$F$3&amp;利用者情報!$H$3&amp;利用者情報!$I$3&amp;利用者情報!$J$3&amp;B14&amp;"日")),"")</f>
        <v/>
      </c>
      <c r="AX14" s="72" t="str">
        <f t="shared" si="4"/>
        <v/>
      </c>
      <c r="AY14" s="72" t="str">
        <f t="shared" si="5"/>
        <v/>
      </c>
      <c r="AZ14" s="72" t="str">
        <f>IFERROR(IF(AY14="","",INDEX(サービス費!E:E,MATCH(AY14,サービス費!D:D,0))),"")</f>
        <v/>
      </c>
      <c r="BA14" s="72" t="str">
        <f t="shared" si="6"/>
        <v/>
      </c>
      <c r="BB14" s="72"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72">
        <v>4</v>
      </c>
      <c r="AV15" s="72" t="str">
        <f t="shared" ca="1" si="3"/>
        <v>00104</v>
      </c>
      <c r="AW15" s="73" t="str">
        <f>IFERROR(IF(B15="","",DATEVALUE(利用者情報!$F$3&amp;利用者情報!$H$3&amp;利用者情報!$I$3&amp;利用者情報!$J$3&amp;B15&amp;"日")),"")</f>
        <v/>
      </c>
      <c r="AX15" s="72" t="str">
        <f t="shared" si="4"/>
        <v/>
      </c>
      <c r="AY15" s="72" t="str">
        <f t="shared" si="5"/>
        <v/>
      </c>
      <c r="AZ15" s="72" t="str">
        <f>IFERROR(IF(AY15="","",INDEX(サービス費!E:E,MATCH(AY15,サービス費!D:D,0))),"")</f>
        <v/>
      </c>
      <c r="BA15" s="72" t="str">
        <f t="shared" si="6"/>
        <v/>
      </c>
      <c r="BB15" s="72"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72">
        <v>5</v>
      </c>
      <c r="AV16" s="72" t="str">
        <f t="shared" ca="1" si="3"/>
        <v>00105</v>
      </c>
      <c r="AW16" s="73" t="str">
        <f>IFERROR(IF(B16="","",DATEVALUE(利用者情報!$F$3&amp;利用者情報!$H$3&amp;利用者情報!$I$3&amp;利用者情報!$J$3&amp;B16&amp;"日")),"")</f>
        <v/>
      </c>
      <c r="AX16" s="72" t="str">
        <f t="shared" si="4"/>
        <v/>
      </c>
      <c r="AY16" s="72" t="str">
        <f t="shared" si="5"/>
        <v/>
      </c>
      <c r="AZ16" s="72" t="str">
        <f>IFERROR(IF(AY16="","",INDEX(サービス費!E:E,MATCH(AY16,サービス費!D:D,0))),"")</f>
        <v/>
      </c>
      <c r="BA16" s="72" t="str">
        <f t="shared" si="6"/>
        <v/>
      </c>
      <c r="BB16" s="72"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72">
        <v>6</v>
      </c>
      <c r="AV17" s="72" t="str">
        <f t="shared" ca="1" si="3"/>
        <v>00106</v>
      </c>
      <c r="AW17" s="73" t="str">
        <f>IFERROR(IF(B17="","",DATEVALUE(利用者情報!$F$3&amp;利用者情報!$H$3&amp;利用者情報!$I$3&amp;利用者情報!$J$3&amp;B17&amp;"日")),"")</f>
        <v/>
      </c>
      <c r="AX17" s="72" t="str">
        <f t="shared" si="4"/>
        <v/>
      </c>
      <c r="AY17" s="72" t="str">
        <f t="shared" si="5"/>
        <v/>
      </c>
      <c r="AZ17" s="72" t="str">
        <f>IFERROR(IF(AY17="","",INDEX(サービス費!E:E,MATCH(AY17,サービス費!D:D,0))),"")</f>
        <v/>
      </c>
      <c r="BA17" s="72" t="str">
        <f t="shared" si="6"/>
        <v/>
      </c>
      <c r="BB17" s="72"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72">
        <v>7</v>
      </c>
      <c r="AV18" s="72" t="str">
        <f t="shared" ca="1" si="3"/>
        <v>00107</v>
      </c>
      <c r="AW18" s="73" t="str">
        <f>IFERROR(IF(B18="","",DATEVALUE(利用者情報!$F$3&amp;利用者情報!$H$3&amp;利用者情報!$I$3&amp;利用者情報!$J$3&amp;B18&amp;"日")),"")</f>
        <v/>
      </c>
      <c r="AX18" s="72" t="str">
        <f t="shared" si="4"/>
        <v/>
      </c>
      <c r="AY18" s="72" t="str">
        <f t="shared" si="5"/>
        <v/>
      </c>
      <c r="AZ18" s="72" t="str">
        <f>IFERROR(IF(AY18="","",INDEX(サービス費!E:E,MATCH(AY18,サービス費!D:D,0))),"")</f>
        <v/>
      </c>
      <c r="BA18" s="72" t="str">
        <f t="shared" si="6"/>
        <v/>
      </c>
      <c r="BB18" s="72"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72">
        <v>8</v>
      </c>
      <c r="AV19" s="72" t="str">
        <f t="shared" ca="1" si="3"/>
        <v>00108</v>
      </c>
      <c r="AW19" s="73" t="str">
        <f>IFERROR(IF(B19="","",DATEVALUE(利用者情報!$F$3&amp;利用者情報!$H$3&amp;利用者情報!$I$3&amp;利用者情報!$J$3&amp;B19&amp;"日")),"")</f>
        <v/>
      </c>
      <c r="AX19" s="72" t="str">
        <f t="shared" si="4"/>
        <v/>
      </c>
      <c r="AY19" s="72" t="str">
        <f t="shared" si="5"/>
        <v/>
      </c>
      <c r="AZ19" s="72" t="str">
        <f>IFERROR(IF(AY19="","",INDEX(サービス費!E:E,MATCH(AY19,サービス費!D:D,0))),"")</f>
        <v/>
      </c>
      <c r="BA19" s="72" t="str">
        <f t="shared" si="6"/>
        <v/>
      </c>
      <c r="BB19" s="72"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72">
        <v>9</v>
      </c>
      <c r="AV20" s="72" t="str">
        <f t="shared" ca="1" si="3"/>
        <v>00109</v>
      </c>
      <c r="AW20" s="73" t="str">
        <f>IFERROR(IF(B20="","",DATEVALUE(利用者情報!$F$3&amp;利用者情報!$H$3&amp;利用者情報!$I$3&amp;利用者情報!$J$3&amp;B20&amp;"日")),"")</f>
        <v/>
      </c>
      <c r="AX20" s="72" t="str">
        <f t="shared" si="4"/>
        <v/>
      </c>
      <c r="AY20" s="72" t="str">
        <f t="shared" si="5"/>
        <v/>
      </c>
      <c r="AZ20" s="72" t="str">
        <f>IFERROR(IF(AY20="","",INDEX(サービス費!E:E,MATCH(AY20,サービス費!D:D,0))),"")</f>
        <v/>
      </c>
      <c r="BA20" s="72" t="str">
        <f t="shared" si="6"/>
        <v/>
      </c>
      <c r="BB20" s="72"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72">
        <v>10</v>
      </c>
      <c r="AV21" s="72" t="str">
        <f t="shared" ca="1" si="3"/>
        <v>00110</v>
      </c>
      <c r="AW21" s="73" t="str">
        <f>IFERROR(IF(B21="","",DATEVALUE(利用者情報!$F$3&amp;利用者情報!$H$3&amp;利用者情報!$I$3&amp;利用者情報!$J$3&amp;B21&amp;"日")),"")</f>
        <v/>
      </c>
      <c r="AX21" s="72" t="str">
        <f t="shared" si="4"/>
        <v/>
      </c>
      <c r="AY21" s="72" t="str">
        <f t="shared" si="5"/>
        <v/>
      </c>
      <c r="AZ21" s="72" t="str">
        <f>IFERROR(IF(AY21="","",INDEX(サービス費!E:E,MATCH(AY21,サービス費!D:D,0))),"")</f>
        <v/>
      </c>
      <c r="BA21" s="72" t="str">
        <f t="shared" si="6"/>
        <v/>
      </c>
      <c r="BB21" s="72"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72">
        <v>11</v>
      </c>
      <c r="AV22" s="72" t="str">
        <f t="shared" ca="1" si="3"/>
        <v>00111</v>
      </c>
      <c r="AW22" s="73" t="str">
        <f>IFERROR(IF(B22="","",DATEVALUE(利用者情報!$F$3&amp;利用者情報!$H$3&amp;利用者情報!$I$3&amp;利用者情報!$J$3&amp;B22&amp;"日")),"")</f>
        <v/>
      </c>
      <c r="AX22" s="72" t="str">
        <f t="shared" si="4"/>
        <v/>
      </c>
      <c r="AY22" s="72" t="str">
        <f t="shared" si="5"/>
        <v/>
      </c>
      <c r="AZ22" s="72" t="str">
        <f>IFERROR(IF(AY22="","",INDEX(サービス費!E:E,MATCH(AY22,サービス費!D:D,0))),"")</f>
        <v/>
      </c>
      <c r="BA22" s="72" t="str">
        <f t="shared" si="6"/>
        <v/>
      </c>
      <c r="BB22" s="72"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72">
        <v>12</v>
      </c>
      <c r="AV23" s="72" t="str">
        <f t="shared" ca="1" si="3"/>
        <v>00112</v>
      </c>
      <c r="AW23" s="73" t="str">
        <f>IFERROR(IF(B23="","",DATEVALUE(利用者情報!$F$3&amp;利用者情報!$H$3&amp;利用者情報!$I$3&amp;利用者情報!$J$3&amp;B23&amp;"日")),"")</f>
        <v/>
      </c>
      <c r="AX23" s="72" t="str">
        <f t="shared" si="4"/>
        <v/>
      </c>
      <c r="AY23" s="72" t="str">
        <f t="shared" si="5"/>
        <v/>
      </c>
      <c r="AZ23" s="72" t="str">
        <f>IFERROR(IF(AY23="","",INDEX(サービス費!E:E,MATCH(AY23,サービス費!D:D,0))),"")</f>
        <v/>
      </c>
      <c r="BA23" s="72" t="str">
        <f t="shared" si="6"/>
        <v/>
      </c>
      <c r="BB23" s="72"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72">
        <v>13</v>
      </c>
      <c r="AV24" s="72" t="str">
        <f t="shared" ca="1" si="3"/>
        <v>00113</v>
      </c>
      <c r="AW24" s="73" t="str">
        <f>IFERROR(IF(B24="","",DATEVALUE(利用者情報!$F$3&amp;利用者情報!$H$3&amp;利用者情報!$I$3&amp;利用者情報!$J$3&amp;B24&amp;"日")),"")</f>
        <v/>
      </c>
      <c r="AX24" s="72" t="str">
        <f t="shared" si="4"/>
        <v/>
      </c>
      <c r="AY24" s="72" t="str">
        <f t="shared" si="5"/>
        <v/>
      </c>
      <c r="AZ24" s="72" t="str">
        <f>IFERROR(IF(AY24="","",INDEX(サービス費!E:E,MATCH(AY24,サービス費!D:D,0))),"")</f>
        <v/>
      </c>
      <c r="BA24" s="72" t="str">
        <f t="shared" si="6"/>
        <v/>
      </c>
      <c r="BB24" s="72"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72">
        <v>14</v>
      </c>
      <c r="AV25" s="72" t="str">
        <f t="shared" ca="1" si="3"/>
        <v>00114</v>
      </c>
      <c r="AW25" s="73" t="str">
        <f>IFERROR(IF(B25="","",DATEVALUE(利用者情報!$F$3&amp;利用者情報!$H$3&amp;利用者情報!$I$3&amp;利用者情報!$J$3&amp;B25&amp;"日")),"")</f>
        <v/>
      </c>
      <c r="AX25" s="72" t="str">
        <f t="shared" si="4"/>
        <v/>
      </c>
      <c r="AY25" s="72" t="str">
        <f t="shared" si="5"/>
        <v/>
      </c>
      <c r="AZ25" s="72" t="str">
        <f>IFERROR(IF(AY25="","",INDEX(サービス費!E:E,MATCH(AY25,サービス費!D:D,0))),"")</f>
        <v/>
      </c>
      <c r="BA25" s="72" t="str">
        <f t="shared" si="6"/>
        <v/>
      </c>
      <c r="BB25" s="72"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72">
        <v>15</v>
      </c>
      <c r="AV26" s="72" t="str">
        <f t="shared" ca="1" si="3"/>
        <v>00115</v>
      </c>
      <c r="AW26" s="73" t="str">
        <f>IFERROR(IF(B26="","",DATEVALUE(利用者情報!$F$3&amp;利用者情報!$H$3&amp;利用者情報!$I$3&amp;利用者情報!$J$3&amp;B26&amp;"日")),"")</f>
        <v/>
      </c>
      <c r="AX26" s="72" t="str">
        <f t="shared" si="4"/>
        <v/>
      </c>
      <c r="AY26" s="72" t="str">
        <f t="shared" si="5"/>
        <v/>
      </c>
      <c r="AZ26" s="72" t="str">
        <f>IFERROR(IF(AY26="","",INDEX(サービス費!E:E,MATCH(AY26,サービス費!D:D,0))),"")</f>
        <v/>
      </c>
      <c r="BA26" s="72" t="str">
        <f t="shared" si="6"/>
        <v/>
      </c>
      <c r="BB26" s="72"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72">
        <v>16</v>
      </c>
      <c r="AV27" s="72" t="str">
        <f t="shared" ca="1" si="3"/>
        <v>00116</v>
      </c>
      <c r="AW27" s="73" t="str">
        <f>IFERROR(IF(B27="","",DATEVALUE(利用者情報!$F$3&amp;利用者情報!$H$3&amp;利用者情報!$I$3&amp;利用者情報!$J$3&amp;B27&amp;"日")),"")</f>
        <v/>
      </c>
      <c r="AX27" s="72" t="str">
        <f t="shared" si="4"/>
        <v/>
      </c>
      <c r="AY27" s="72" t="str">
        <f t="shared" si="5"/>
        <v/>
      </c>
      <c r="AZ27" s="72" t="str">
        <f>IFERROR(IF(AY27="","",INDEX(サービス費!E:E,MATCH(AY27,サービス費!D:D,0))),"")</f>
        <v/>
      </c>
      <c r="BA27" s="72" t="str">
        <f t="shared" si="6"/>
        <v/>
      </c>
      <c r="BB27" s="72"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72">
        <v>17</v>
      </c>
      <c r="AV28" s="72" t="str">
        <f t="shared" ca="1" si="3"/>
        <v>00117</v>
      </c>
      <c r="AW28" s="73" t="str">
        <f>IFERROR(IF(B28="","",DATEVALUE(利用者情報!$F$3&amp;利用者情報!$H$3&amp;利用者情報!$I$3&amp;利用者情報!$J$3&amp;B28&amp;"日")),"")</f>
        <v/>
      </c>
      <c r="AX28" s="72" t="str">
        <f t="shared" si="4"/>
        <v/>
      </c>
      <c r="AY28" s="72" t="str">
        <f t="shared" si="5"/>
        <v/>
      </c>
      <c r="AZ28" s="72" t="str">
        <f>IFERROR(IF(AY28="","",INDEX(サービス費!E:E,MATCH(AY28,サービス費!D:D,0))),"")</f>
        <v/>
      </c>
      <c r="BA28" s="72" t="str">
        <f t="shared" si="6"/>
        <v/>
      </c>
      <c r="BB28" s="72"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72">
        <v>18</v>
      </c>
      <c r="AV29" s="72" t="str">
        <f t="shared" ca="1" si="3"/>
        <v>00118</v>
      </c>
      <c r="AW29" s="73" t="str">
        <f>IFERROR(IF(B29="","",DATEVALUE(利用者情報!$F$3&amp;利用者情報!$H$3&amp;利用者情報!$I$3&amp;利用者情報!$J$3&amp;B29&amp;"日")),"")</f>
        <v/>
      </c>
      <c r="AX29" s="72" t="str">
        <f t="shared" si="4"/>
        <v/>
      </c>
      <c r="AY29" s="72" t="str">
        <f t="shared" si="5"/>
        <v/>
      </c>
      <c r="AZ29" s="72" t="str">
        <f>IFERROR(IF(AY29="","",INDEX(サービス費!E:E,MATCH(AY29,サービス費!D:D,0))),"")</f>
        <v/>
      </c>
      <c r="BA29" s="72" t="str">
        <f t="shared" si="6"/>
        <v/>
      </c>
      <c r="BB29" s="72"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72">
        <v>19</v>
      </c>
      <c r="AV30" s="72" t="str">
        <f t="shared" ca="1" si="3"/>
        <v>00119</v>
      </c>
      <c r="AW30" s="73" t="str">
        <f>IFERROR(IF(B30="","",DATEVALUE(利用者情報!$F$3&amp;利用者情報!$H$3&amp;利用者情報!$I$3&amp;利用者情報!$J$3&amp;B30&amp;"日")),"")</f>
        <v/>
      </c>
      <c r="AX30" s="72" t="str">
        <f t="shared" si="4"/>
        <v/>
      </c>
      <c r="AY30" s="72" t="str">
        <f t="shared" si="5"/>
        <v/>
      </c>
      <c r="AZ30" s="72" t="str">
        <f>IFERROR(IF(AY30="","",INDEX(サービス費!E:E,MATCH(AY30,サービス費!D:D,0))),"")</f>
        <v/>
      </c>
      <c r="BA30" s="72" t="str">
        <f t="shared" si="6"/>
        <v/>
      </c>
      <c r="BB30" s="72"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72">
        <v>20</v>
      </c>
      <c r="AV31" s="72" t="str">
        <f t="shared" ca="1" si="3"/>
        <v>00120</v>
      </c>
      <c r="AW31" s="73" t="str">
        <f>IFERROR(IF(B31="","",DATEVALUE(利用者情報!$F$3&amp;利用者情報!$H$3&amp;利用者情報!$I$3&amp;利用者情報!$J$3&amp;B31&amp;"日")),"")</f>
        <v/>
      </c>
      <c r="AX31" s="72" t="str">
        <f t="shared" si="4"/>
        <v/>
      </c>
      <c r="AY31" s="72" t="str">
        <f t="shared" si="5"/>
        <v/>
      </c>
      <c r="AZ31" s="72" t="str">
        <f>IFERROR(IF(AY31="","",INDEX(サービス費!E:E,MATCH(AY31,サービス費!D:D,0))),"")</f>
        <v/>
      </c>
      <c r="BA31" s="72" t="str">
        <f t="shared" si="6"/>
        <v/>
      </c>
      <c r="BB31" s="72"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73" t="s">
        <v>64</v>
      </c>
      <c r="AW32" s="72" t="s">
        <v>65</v>
      </c>
      <c r="AX32" s="72"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74"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72" t="s">
        <v>78</v>
      </c>
      <c r="AV44" s="72" t="s">
        <v>85</v>
      </c>
      <c r="AW44" s="73" t="s">
        <v>84</v>
      </c>
      <c r="AX44" s="72" t="s">
        <v>80</v>
      </c>
      <c r="AY44" s="72" t="s">
        <v>82</v>
      </c>
      <c r="AZ44" s="72" t="s">
        <v>107</v>
      </c>
      <c r="BA44" s="72" t="s">
        <v>105</v>
      </c>
      <c r="BB44" s="72"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72">
        <v>21</v>
      </c>
      <c r="AV45" s="72" t="str">
        <f ca="1">TEXT($AV$2,"000")&amp;TEXT(AU45,"00")</f>
        <v>00121</v>
      </c>
      <c r="AW45" s="73" t="str">
        <f>IFERROR(IF(B45="","",DATEVALUE(利用者情報!$F$3&amp;利用者情報!$H$3&amp;利用者情報!$I$3&amp;利用者情報!$J$3&amp;B45&amp;"日")),"")</f>
        <v/>
      </c>
      <c r="AX45" s="72" t="str">
        <f t="shared" ref="AX45:AX64" si="8">IF(F45="","",F45*10)</f>
        <v/>
      </c>
      <c r="AY45" s="72" t="str">
        <f t="shared" ref="AY45:AY64" si="9">IF(Q45="","",AX45&amp;Q45)</f>
        <v/>
      </c>
      <c r="AZ45" s="72" t="str">
        <f>IFERROR(IF(AY45="","",INDEX(サービス費!E:E,MATCH(AY45,サービス費!D:D,0))),"")</f>
        <v/>
      </c>
      <c r="BA45" s="72" t="str">
        <f t="shared" ref="BA45:BA64" si="10">IF(T45="入浴加算","100","")</f>
        <v/>
      </c>
      <c r="BB45" s="72"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72">
        <v>22</v>
      </c>
      <c r="AV46" s="72" t="str">
        <f t="shared" ref="AV46:AV64" ca="1" si="14">TEXT($AV$2,"000")&amp;TEXT(AU46,"00")</f>
        <v>00122</v>
      </c>
      <c r="AW46" s="73" t="str">
        <f>IFERROR(IF(B46="","",DATEVALUE(利用者情報!$F$3&amp;利用者情報!$H$3&amp;利用者情報!$I$3&amp;利用者情報!$J$3&amp;B46&amp;"日")),"")</f>
        <v/>
      </c>
      <c r="AX46" s="72" t="str">
        <f t="shared" si="8"/>
        <v/>
      </c>
      <c r="AY46" s="72" t="str">
        <f t="shared" si="9"/>
        <v/>
      </c>
      <c r="AZ46" s="72" t="str">
        <f>IFERROR(IF(AY46="","",INDEX(サービス費!E:E,MATCH(AY46,サービス費!D:D,0))),"")</f>
        <v/>
      </c>
      <c r="BA46" s="72" t="str">
        <f t="shared" si="10"/>
        <v/>
      </c>
      <c r="BB46" s="72"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72">
        <v>23</v>
      </c>
      <c r="AV47" s="72" t="str">
        <f t="shared" ca="1" si="14"/>
        <v>00123</v>
      </c>
      <c r="AW47" s="73" t="str">
        <f>IFERROR(IF(B47="","",DATEVALUE(利用者情報!$F$3&amp;利用者情報!$H$3&amp;利用者情報!$I$3&amp;利用者情報!$J$3&amp;B47&amp;"日")),"")</f>
        <v/>
      </c>
      <c r="AX47" s="72" t="str">
        <f t="shared" si="8"/>
        <v/>
      </c>
      <c r="AY47" s="72" t="str">
        <f t="shared" si="9"/>
        <v/>
      </c>
      <c r="AZ47" s="72" t="str">
        <f>IFERROR(IF(AY47="","",INDEX(サービス費!E:E,MATCH(AY47,サービス費!D:D,0))),"")</f>
        <v/>
      </c>
      <c r="BA47" s="72" t="str">
        <f t="shared" si="10"/>
        <v/>
      </c>
      <c r="BB47" s="72"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72">
        <v>24</v>
      </c>
      <c r="AV48" s="72" t="str">
        <f t="shared" ca="1" si="14"/>
        <v>00124</v>
      </c>
      <c r="AW48" s="73" t="str">
        <f>IFERROR(IF(B48="","",DATEVALUE(利用者情報!$F$3&amp;利用者情報!$H$3&amp;利用者情報!$I$3&amp;利用者情報!$J$3&amp;B48&amp;"日")),"")</f>
        <v/>
      </c>
      <c r="AX48" s="72" t="str">
        <f t="shared" si="8"/>
        <v/>
      </c>
      <c r="AY48" s="72" t="str">
        <f t="shared" si="9"/>
        <v/>
      </c>
      <c r="AZ48" s="72" t="str">
        <f>IFERROR(IF(AY48="","",INDEX(サービス費!E:E,MATCH(AY48,サービス費!D:D,0))),"")</f>
        <v/>
      </c>
      <c r="BA48" s="72" t="str">
        <f t="shared" si="10"/>
        <v/>
      </c>
      <c r="BB48" s="72"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72">
        <v>25</v>
      </c>
      <c r="AV49" s="72" t="str">
        <f t="shared" ca="1" si="14"/>
        <v>00125</v>
      </c>
      <c r="AW49" s="73" t="str">
        <f>IFERROR(IF(B49="","",DATEVALUE(利用者情報!$F$3&amp;利用者情報!$H$3&amp;利用者情報!$I$3&amp;利用者情報!$J$3&amp;B49&amp;"日")),"")</f>
        <v/>
      </c>
      <c r="AX49" s="72" t="str">
        <f t="shared" si="8"/>
        <v/>
      </c>
      <c r="AY49" s="72" t="str">
        <f t="shared" si="9"/>
        <v/>
      </c>
      <c r="AZ49" s="72" t="str">
        <f>IFERROR(IF(AY49="","",INDEX(サービス費!E:E,MATCH(AY49,サービス費!D:D,0))),"")</f>
        <v/>
      </c>
      <c r="BA49" s="72" t="str">
        <f t="shared" si="10"/>
        <v/>
      </c>
      <c r="BB49" s="72"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72">
        <v>26</v>
      </c>
      <c r="AV50" s="72" t="str">
        <f t="shared" ca="1" si="14"/>
        <v>00126</v>
      </c>
      <c r="AW50" s="73" t="str">
        <f>IFERROR(IF(B50="","",DATEVALUE(利用者情報!$F$3&amp;利用者情報!$H$3&amp;利用者情報!$I$3&amp;利用者情報!$J$3&amp;B50&amp;"日")),"")</f>
        <v/>
      </c>
      <c r="AX50" s="72" t="str">
        <f t="shared" si="8"/>
        <v/>
      </c>
      <c r="AY50" s="72" t="str">
        <f t="shared" si="9"/>
        <v/>
      </c>
      <c r="AZ50" s="72" t="str">
        <f>IFERROR(IF(AY50="","",INDEX(サービス費!E:E,MATCH(AY50,サービス費!D:D,0))),"")</f>
        <v/>
      </c>
      <c r="BA50" s="72" t="str">
        <f t="shared" si="10"/>
        <v/>
      </c>
      <c r="BB50" s="72"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72">
        <v>27</v>
      </c>
      <c r="AV51" s="72" t="str">
        <f t="shared" ca="1" si="14"/>
        <v>00127</v>
      </c>
      <c r="AW51" s="73" t="str">
        <f>IFERROR(IF(B51="","",DATEVALUE(利用者情報!$F$3&amp;利用者情報!$H$3&amp;利用者情報!$I$3&amp;利用者情報!$J$3&amp;B51&amp;"日")),"")</f>
        <v/>
      </c>
      <c r="AX51" s="72" t="str">
        <f t="shared" si="8"/>
        <v/>
      </c>
      <c r="AY51" s="72" t="str">
        <f t="shared" si="9"/>
        <v/>
      </c>
      <c r="AZ51" s="72" t="str">
        <f>IFERROR(IF(AY51="","",INDEX(サービス費!E:E,MATCH(AY51,サービス費!D:D,0))),"")</f>
        <v/>
      </c>
      <c r="BA51" s="72" t="str">
        <f t="shared" si="10"/>
        <v/>
      </c>
      <c r="BB51" s="72"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72">
        <v>28</v>
      </c>
      <c r="AV52" s="72" t="str">
        <f t="shared" ca="1" si="14"/>
        <v>00128</v>
      </c>
      <c r="AW52" s="73" t="str">
        <f>IFERROR(IF(B52="","",DATEVALUE(利用者情報!$F$3&amp;利用者情報!$H$3&amp;利用者情報!$I$3&amp;利用者情報!$J$3&amp;B52&amp;"日")),"")</f>
        <v/>
      </c>
      <c r="AX52" s="72" t="str">
        <f t="shared" si="8"/>
        <v/>
      </c>
      <c r="AY52" s="72" t="str">
        <f t="shared" si="9"/>
        <v/>
      </c>
      <c r="AZ52" s="72" t="str">
        <f>IFERROR(IF(AY52="","",INDEX(サービス費!E:E,MATCH(AY52,サービス費!D:D,0))),"")</f>
        <v/>
      </c>
      <c r="BA52" s="72" t="str">
        <f t="shared" si="10"/>
        <v/>
      </c>
      <c r="BB52" s="72"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72">
        <v>29</v>
      </c>
      <c r="AV53" s="72" t="str">
        <f t="shared" ca="1" si="14"/>
        <v>00129</v>
      </c>
      <c r="AW53" s="73" t="str">
        <f>IFERROR(IF(B53="","",DATEVALUE(利用者情報!$F$3&amp;利用者情報!$H$3&amp;利用者情報!$I$3&amp;利用者情報!$J$3&amp;B53&amp;"日")),"")</f>
        <v/>
      </c>
      <c r="AX53" s="72" t="str">
        <f t="shared" si="8"/>
        <v/>
      </c>
      <c r="AY53" s="72" t="str">
        <f t="shared" si="9"/>
        <v/>
      </c>
      <c r="AZ53" s="72" t="str">
        <f>IFERROR(IF(AY53="","",INDEX(サービス費!E:E,MATCH(AY53,サービス費!D:D,0))),"")</f>
        <v/>
      </c>
      <c r="BA53" s="72" t="str">
        <f t="shared" si="10"/>
        <v/>
      </c>
      <c r="BB53" s="72"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72">
        <v>30</v>
      </c>
      <c r="AV54" s="72" t="str">
        <f t="shared" ca="1" si="14"/>
        <v>00130</v>
      </c>
      <c r="AW54" s="73" t="str">
        <f>IFERROR(IF(B54="","",DATEVALUE(利用者情報!$F$3&amp;利用者情報!$H$3&amp;利用者情報!$I$3&amp;利用者情報!$J$3&amp;B54&amp;"日")),"")</f>
        <v/>
      </c>
      <c r="AX54" s="72" t="str">
        <f t="shared" si="8"/>
        <v/>
      </c>
      <c r="AY54" s="72" t="str">
        <f t="shared" si="9"/>
        <v/>
      </c>
      <c r="AZ54" s="72" t="str">
        <f>IFERROR(IF(AY54="","",INDEX(サービス費!E:E,MATCH(AY54,サービス費!D:D,0))),"")</f>
        <v/>
      </c>
      <c r="BA54" s="72" t="str">
        <f t="shared" si="10"/>
        <v/>
      </c>
      <c r="BB54" s="72"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72">
        <v>31</v>
      </c>
      <c r="AV55" s="72" t="str">
        <f t="shared" ca="1" si="14"/>
        <v>00131</v>
      </c>
      <c r="AW55" s="73" t="str">
        <f>IFERROR(IF(B55="","",DATEVALUE(利用者情報!$F$3&amp;利用者情報!$H$3&amp;利用者情報!$I$3&amp;利用者情報!$J$3&amp;B55&amp;"日")),"")</f>
        <v/>
      </c>
      <c r="AX55" s="72" t="str">
        <f t="shared" si="8"/>
        <v/>
      </c>
      <c r="AY55" s="72" t="str">
        <f t="shared" si="9"/>
        <v/>
      </c>
      <c r="AZ55" s="72" t="str">
        <f>IFERROR(IF(AY55="","",INDEX(サービス費!E:E,MATCH(AY55,サービス費!D:D,0))),"")</f>
        <v/>
      </c>
      <c r="BA55" s="72" t="str">
        <f t="shared" si="10"/>
        <v/>
      </c>
      <c r="BB55" s="72"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72">
        <v>32</v>
      </c>
      <c r="AV56" s="72" t="str">
        <f t="shared" ca="1" si="14"/>
        <v>00132</v>
      </c>
      <c r="AW56" s="73" t="str">
        <f>IFERROR(IF(B56="","",DATEVALUE(利用者情報!$F$3&amp;利用者情報!$H$3&amp;利用者情報!$I$3&amp;利用者情報!$J$3&amp;B56&amp;"日")),"")</f>
        <v/>
      </c>
      <c r="AX56" s="72" t="str">
        <f t="shared" si="8"/>
        <v/>
      </c>
      <c r="AY56" s="72" t="str">
        <f t="shared" si="9"/>
        <v/>
      </c>
      <c r="AZ56" s="72" t="str">
        <f>IFERROR(IF(AY56="","",INDEX(サービス費!E:E,MATCH(AY56,サービス費!D:D,0))),"")</f>
        <v/>
      </c>
      <c r="BA56" s="72" t="str">
        <f t="shared" si="10"/>
        <v/>
      </c>
      <c r="BB56" s="72"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72">
        <v>33</v>
      </c>
      <c r="AV57" s="72" t="str">
        <f t="shared" ca="1" si="14"/>
        <v>00133</v>
      </c>
      <c r="AW57" s="73" t="str">
        <f>IFERROR(IF(B57="","",DATEVALUE(利用者情報!$F$3&amp;利用者情報!$H$3&amp;利用者情報!$I$3&amp;利用者情報!$J$3&amp;B57&amp;"日")),"")</f>
        <v/>
      </c>
      <c r="AX57" s="72" t="str">
        <f t="shared" si="8"/>
        <v/>
      </c>
      <c r="AY57" s="72" t="str">
        <f t="shared" si="9"/>
        <v/>
      </c>
      <c r="AZ57" s="72" t="str">
        <f>IFERROR(IF(AY57="","",INDEX(サービス費!E:E,MATCH(AY57,サービス費!D:D,0))),"")</f>
        <v/>
      </c>
      <c r="BA57" s="72" t="str">
        <f t="shared" si="10"/>
        <v/>
      </c>
      <c r="BB57" s="72"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72">
        <v>34</v>
      </c>
      <c r="AV58" s="72" t="str">
        <f t="shared" ca="1" si="14"/>
        <v>00134</v>
      </c>
      <c r="AW58" s="73" t="str">
        <f>IFERROR(IF(B58="","",DATEVALUE(利用者情報!$F$3&amp;利用者情報!$H$3&amp;利用者情報!$I$3&amp;利用者情報!$J$3&amp;B58&amp;"日")),"")</f>
        <v/>
      </c>
      <c r="AX58" s="72" t="str">
        <f t="shared" si="8"/>
        <v/>
      </c>
      <c r="AY58" s="72" t="str">
        <f t="shared" si="9"/>
        <v/>
      </c>
      <c r="AZ58" s="72" t="str">
        <f>IFERROR(IF(AY58="","",INDEX(サービス費!E:E,MATCH(AY58,サービス費!D:D,0))),"")</f>
        <v/>
      </c>
      <c r="BA58" s="72" t="str">
        <f t="shared" si="10"/>
        <v/>
      </c>
      <c r="BB58" s="72"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72">
        <v>35</v>
      </c>
      <c r="AV59" s="72" t="str">
        <f t="shared" ca="1" si="14"/>
        <v>00135</v>
      </c>
      <c r="AW59" s="73" t="str">
        <f>IFERROR(IF(B59="","",DATEVALUE(利用者情報!$F$3&amp;利用者情報!$H$3&amp;利用者情報!$I$3&amp;利用者情報!$J$3&amp;B59&amp;"日")),"")</f>
        <v/>
      </c>
      <c r="AX59" s="72" t="str">
        <f t="shared" si="8"/>
        <v/>
      </c>
      <c r="AY59" s="72" t="str">
        <f t="shared" si="9"/>
        <v/>
      </c>
      <c r="AZ59" s="72" t="str">
        <f>IFERROR(IF(AY59="","",INDEX(サービス費!E:E,MATCH(AY59,サービス費!D:D,0))),"")</f>
        <v/>
      </c>
      <c r="BA59" s="72" t="str">
        <f t="shared" si="10"/>
        <v/>
      </c>
      <c r="BB59" s="72"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72">
        <v>36</v>
      </c>
      <c r="AV60" s="72" t="str">
        <f t="shared" ca="1" si="14"/>
        <v>00136</v>
      </c>
      <c r="AW60" s="73" t="str">
        <f>IFERROR(IF(B60="","",DATEVALUE(利用者情報!$F$3&amp;利用者情報!$H$3&amp;利用者情報!$I$3&amp;利用者情報!$J$3&amp;B60&amp;"日")),"")</f>
        <v/>
      </c>
      <c r="AX60" s="72" t="str">
        <f t="shared" si="8"/>
        <v/>
      </c>
      <c r="AY60" s="72" t="str">
        <f t="shared" si="9"/>
        <v/>
      </c>
      <c r="AZ60" s="72" t="str">
        <f>IFERROR(IF(AY60="","",INDEX(サービス費!E:E,MATCH(AY60,サービス費!D:D,0))),"")</f>
        <v/>
      </c>
      <c r="BA60" s="72" t="str">
        <f t="shared" si="10"/>
        <v/>
      </c>
      <c r="BB60" s="72"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72">
        <v>37</v>
      </c>
      <c r="AV61" s="72" t="str">
        <f t="shared" ca="1" si="14"/>
        <v>00137</v>
      </c>
      <c r="AW61" s="73" t="str">
        <f>IFERROR(IF(B61="","",DATEVALUE(利用者情報!$F$3&amp;利用者情報!$H$3&amp;利用者情報!$I$3&amp;利用者情報!$J$3&amp;B61&amp;"日")),"")</f>
        <v/>
      </c>
      <c r="AX61" s="72" t="str">
        <f t="shared" si="8"/>
        <v/>
      </c>
      <c r="AY61" s="72" t="str">
        <f t="shared" si="9"/>
        <v/>
      </c>
      <c r="AZ61" s="72" t="str">
        <f>IFERROR(IF(AY61="","",INDEX(サービス費!E:E,MATCH(AY61,サービス費!D:D,0))),"")</f>
        <v/>
      </c>
      <c r="BA61" s="72" t="str">
        <f t="shared" si="10"/>
        <v/>
      </c>
      <c r="BB61" s="72"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72">
        <v>38</v>
      </c>
      <c r="AV62" s="72" t="str">
        <f t="shared" ca="1" si="14"/>
        <v>00138</v>
      </c>
      <c r="AW62" s="73" t="str">
        <f>IFERROR(IF(B62="","",DATEVALUE(利用者情報!$F$3&amp;利用者情報!$H$3&amp;利用者情報!$I$3&amp;利用者情報!$J$3&amp;B62&amp;"日")),"")</f>
        <v/>
      </c>
      <c r="AX62" s="72" t="str">
        <f t="shared" si="8"/>
        <v/>
      </c>
      <c r="AY62" s="72" t="str">
        <f t="shared" si="9"/>
        <v/>
      </c>
      <c r="AZ62" s="72" t="str">
        <f>IFERROR(IF(AY62="","",INDEX(サービス費!E:E,MATCH(AY62,サービス費!D:D,0))),"")</f>
        <v/>
      </c>
      <c r="BA62" s="72" t="str">
        <f t="shared" si="10"/>
        <v/>
      </c>
      <c r="BB62" s="72"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72">
        <v>39</v>
      </c>
      <c r="AV63" s="72" t="str">
        <f t="shared" ca="1" si="14"/>
        <v>00139</v>
      </c>
      <c r="AW63" s="73" t="str">
        <f>IFERROR(IF(B63="","",DATEVALUE(利用者情報!$F$3&amp;利用者情報!$H$3&amp;利用者情報!$I$3&amp;利用者情報!$J$3&amp;B63&amp;"日")),"")</f>
        <v/>
      </c>
      <c r="AX63" s="72" t="str">
        <f t="shared" si="8"/>
        <v/>
      </c>
      <c r="AY63" s="72" t="str">
        <f t="shared" si="9"/>
        <v/>
      </c>
      <c r="AZ63" s="72" t="str">
        <f>IFERROR(IF(AY63="","",INDEX(サービス費!E:E,MATCH(AY63,サービス費!D:D,0))),"")</f>
        <v/>
      </c>
      <c r="BA63" s="72" t="str">
        <f t="shared" si="10"/>
        <v/>
      </c>
      <c r="BB63" s="72"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72">
        <v>40</v>
      </c>
      <c r="AV64" s="72" t="str">
        <f t="shared" ca="1" si="14"/>
        <v>00140</v>
      </c>
      <c r="AW64" s="73" t="str">
        <f>IFERROR(IF(B64="","",DATEVALUE(利用者情報!$F$3&amp;利用者情報!$H$3&amp;利用者情報!$I$3&amp;利用者情報!$J$3&amp;B64&amp;"日")),"")</f>
        <v/>
      </c>
      <c r="AX64" s="72" t="str">
        <f t="shared" si="8"/>
        <v/>
      </c>
      <c r="AY64" s="72" t="str">
        <f t="shared" si="9"/>
        <v/>
      </c>
      <c r="AZ64" s="72" t="str">
        <f>IFERROR(IF(AY64="","",INDEX(サービス費!E:E,MATCH(AY64,サービス費!D:D,0))),"")</f>
        <v/>
      </c>
      <c r="BA64" s="72" t="str">
        <f t="shared" si="10"/>
        <v/>
      </c>
      <c r="BB64" s="72"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73" t="s">
        <v>64</v>
      </c>
      <c r="AW65" s="72" t="s">
        <v>65</v>
      </c>
      <c r="AX65" s="72"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74"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65:Z66"/>
    <mergeCell ref="AA65:AE65"/>
    <mergeCell ref="AF65:AI65"/>
    <mergeCell ref="AJ65:AM65"/>
    <mergeCell ref="AN65:AS65"/>
    <mergeCell ref="AA66:AC66"/>
    <mergeCell ref="AD66:AE66"/>
    <mergeCell ref="AF66:AH66"/>
    <mergeCell ref="AJ66:AL66"/>
    <mergeCell ref="AN66:AR66"/>
    <mergeCell ref="Q64:S64"/>
    <mergeCell ref="T64:AE64"/>
    <mergeCell ref="AF64:AI64"/>
    <mergeCell ref="AJ64:AM64"/>
    <mergeCell ref="AN64:AP64"/>
    <mergeCell ref="AQ64:AS64"/>
    <mergeCell ref="B64:C64"/>
    <mergeCell ref="D64:E64"/>
    <mergeCell ref="F64:G64"/>
    <mergeCell ref="H64:J64"/>
    <mergeCell ref="K64:M64"/>
    <mergeCell ref="N64:P64"/>
    <mergeCell ref="Q63:S63"/>
    <mergeCell ref="T63:AE63"/>
    <mergeCell ref="AF63:AI63"/>
    <mergeCell ref="AJ63:AM63"/>
    <mergeCell ref="AN63:AP63"/>
    <mergeCell ref="AQ63:AS63"/>
    <mergeCell ref="B63:C63"/>
    <mergeCell ref="D63:E63"/>
    <mergeCell ref="F63:G63"/>
    <mergeCell ref="H63:J63"/>
    <mergeCell ref="K63:M63"/>
    <mergeCell ref="N63:P63"/>
    <mergeCell ref="Q62:S62"/>
    <mergeCell ref="T62:AE62"/>
    <mergeCell ref="AF62:AI62"/>
    <mergeCell ref="AJ62:AM62"/>
    <mergeCell ref="AN62:AP62"/>
    <mergeCell ref="AQ62:AS62"/>
    <mergeCell ref="B62:C62"/>
    <mergeCell ref="D62:E62"/>
    <mergeCell ref="F62:G62"/>
    <mergeCell ref="H62:J62"/>
    <mergeCell ref="K62:M62"/>
    <mergeCell ref="N62:P62"/>
    <mergeCell ref="Q61:S61"/>
    <mergeCell ref="T61:AE61"/>
    <mergeCell ref="AF61:AI61"/>
    <mergeCell ref="AJ61:AM61"/>
    <mergeCell ref="AN61:AP61"/>
    <mergeCell ref="AQ61:AS61"/>
    <mergeCell ref="B61:C61"/>
    <mergeCell ref="D61:E61"/>
    <mergeCell ref="F61:G61"/>
    <mergeCell ref="H61:J61"/>
    <mergeCell ref="K61:M61"/>
    <mergeCell ref="N61:P61"/>
    <mergeCell ref="Q60:S60"/>
    <mergeCell ref="T60:AE60"/>
    <mergeCell ref="AF60:AI60"/>
    <mergeCell ref="AJ60:AM60"/>
    <mergeCell ref="AN60:AP60"/>
    <mergeCell ref="AQ60:AS60"/>
    <mergeCell ref="B60:C60"/>
    <mergeCell ref="D60:E60"/>
    <mergeCell ref="F60:G60"/>
    <mergeCell ref="H60:J60"/>
    <mergeCell ref="K60:M60"/>
    <mergeCell ref="N60:P60"/>
    <mergeCell ref="Q59:S59"/>
    <mergeCell ref="T59:AE59"/>
    <mergeCell ref="AF59:AI59"/>
    <mergeCell ref="AJ59:AM59"/>
    <mergeCell ref="AN59:AP59"/>
    <mergeCell ref="AQ59:AS59"/>
    <mergeCell ref="B59:C59"/>
    <mergeCell ref="D59:E59"/>
    <mergeCell ref="F59:G59"/>
    <mergeCell ref="H59:J59"/>
    <mergeCell ref="K59:M59"/>
    <mergeCell ref="N59:P59"/>
    <mergeCell ref="Q58:S58"/>
    <mergeCell ref="T58:AE58"/>
    <mergeCell ref="AF58:AI58"/>
    <mergeCell ref="AJ58:AM58"/>
    <mergeCell ref="AN58:AP58"/>
    <mergeCell ref="AQ58:AS58"/>
    <mergeCell ref="B58:C58"/>
    <mergeCell ref="D58:E58"/>
    <mergeCell ref="F58:G58"/>
    <mergeCell ref="H58:J58"/>
    <mergeCell ref="K58:M58"/>
    <mergeCell ref="N58:P58"/>
    <mergeCell ref="Q57:S57"/>
    <mergeCell ref="T57:AE57"/>
    <mergeCell ref="AF57:AI57"/>
    <mergeCell ref="AJ57:AM57"/>
    <mergeCell ref="AN57:AP57"/>
    <mergeCell ref="AQ57:AS57"/>
    <mergeCell ref="B57:C57"/>
    <mergeCell ref="D57:E57"/>
    <mergeCell ref="F57:G57"/>
    <mergeCell ref="H57:J57"/>
    <mergeCell ref="K57:M57"/>
    <mergeCell ref="N57:P57"/>
    <mergeCell ref="Q56:S56"/>
    <mergeCell ref="T56:AE56"/>
    <mergeCell ref="AF56:AI56"/>
    <mergeCell ref="AJ56:AM56"/>
    <mergeCell ref="AN56:AP56"/>
    <mergeCell ref="AQ56:AS56"/>
    <mergeCell ref="B56:C56"/>
    <mergeCell ref="D56:E56"/>
    <mergeCell ref="F56:G56"/>
    <mergeCell ref="H56:J56"/>
    <mergeCell ref="K56:M56"/>
    <mergeCell ref="N56:P56"/>
    <mergeCell ref="Q55:S55"/>
    <mergeCell ref="T55:AE55"/>
    <mergeCell ref="AF55:AI55"/>
    <mergeCell ref="AJ55:AM55"/>
    <mergeCell ref="AN55:AP55"/>
    <mergeCell ref="AQ55:AS55"/>
    <mergeCell ref="B55:C55"/>
    <mergeCell ref="D55:E55"/>
    <mergeCell ref="F55:G55"/>
    <mergeCell ref="H55:J55"/>
    <mergeCell ref="K55:M55"/>
    <mergeCell ref="N55:P55"/>
    <mergeCell ref="Q54:S54"/>
    <mergeCell ref="T54:AE54"/>
    <mergeCell ref="AF54:AI54"/>
    <mergeCell ref="AJ54:AM54"/>
    <mergeCell ref="AN54:AP54"/>
    <mergeCell ref="AQ54:AS54"/>
    <mergeCell ref="B54:C54"/>
    <mergeCell ref="D54:E54"/>
    <mergeCell ref="F54:G54"/>
    <mergeCell ref="H54:J54"/>
    <mergeCell ref="K54:M54"/>
    <mergeCell ref="N54:P54"/>
    <mergeCell ref="Q53:S53"/>
    <mergeCell ref="T53:AE53"/>
    <mergeCell ref="AF53:AI53"/>
    <mergeCell ref="AJ53:AM53"/>
    <mergeCell ref="AN53:AP53"/>
    <mergeCell ref="AQ53:AS53"/>
    <mergeCell ref="B53:C53"/>
    <mergeCell ref="D53:E53"/>
    <mergeCell ref="F53:G53"/>
    <mergeCell ref="H53:J53"/>
    <mergeCell ref="K53:M53"/>
    <mergeCell ref="N53:P53"/>
    <mergeCell ref="Q52:S52"/>
    <mergeCell ref="T52:AE52"/>
    <mergeCell ref="AF52:AI52"/>
    <mergeCell ref="AJ52:AM52"/>
    <mergeCell ref="AN52:AP52"/>
    <mergeCell ref="AQ52:AS52"/>
    <mergeCell ref="B52:C52"/>
    <mergeCell ref="D52:E52"/>
    <mergeCell ref="F52:G52"/>
    <mergeCell ref="H52:J52"/>
    <mergeCell ref="K52:M52"/>
    <mergeCell ref="N52:P52"/>
    <mergeCell ref="Q51:S51"/>
    <mergeCell ref="T51:AE51"/>
    <mergeCell ref="AF51:AI51"/>
    <mergeCell ref="AJ51:AM51"/>
    <mergeCell ref="AN51:AP51"/>
    <mergeCell ref="AQ51:AS51"/>
    <mergeCell ref="B51:C51"/>
    <mergeCell ref="D51:E51"/>
    <mergeCell ref="F51:G51"/>
    <mergeCell ref="H51:J51"/>
    <mergeCell ref="K51:M51"/>
    <mergeCell ref="N51:P51"/>
    <mergeCell ref="Q50:S50"/>
    <mergeCell ref="T50:AE50"/>
    <mergeCell ref="AF50:AI50"/>
    <mergeCell ref="AJ50:AM50"/>
    <mergeCell ref="AN50:AP50"/>
    <mergeCell ref="AQ50:AS50"/>
    <mergeCell ref="B50:C50"/>
    <mergeCell ref="D50:E50"/>
    <mergeCell ref="F50:G50"/>
    <mergeCell ref="H50:J50"/>
    <mergeCell ref="K50:M50"/>
    <mergeCell ref="N50:P50"/>
    <mergeCell ref="Q49:S49"/>
    <mergeCell ref="T49:AE49"/>
    <mergeCell ref="AF49:AI49"/>
    <mergeCell ref="AJ49:AM49"/>
    <mergeCell ref="AN49:AP49"/>
    <mergeCell ref="AQ49:AS49"/>
    <mergeCell ref="B49:C49"/>
    <mergeCell ref="D49:E49"/>
    <mergeCell ref="F49:G49"/>
    <mergeCell ref="H49:J49"/>
    <mergeCell ref="K49:M49"/>
    <mergeCell ref="N49:P49"/>
    <mergeCell ref="Q48:S48"/>
    <mergeCell ref="T48:AE48"/>
    <mergeCell ref="AF48:AI48"/>
    <mergeCell ref="AJ48:AM48"/>
    <mergeCell ref="AN48:AP48"/>
    <mergeCell ref="AQ48:AS48"/>
    <mergeCell ref="B48:C48"/>
    <mergeCell ref="D48:E48"/>
    <mergeCell ref="F48:G48"/>
    <mergeCell ref="H48:J48"/>
    <mergeCell ref="K48:M48"/>
    <mergeCell ref="N48:P48"/>
    <mergeCell ref="Q47:S47"/>
    <mergeCell ref="T47:AE47"/>
    <mergeCell ref="AF47:AI47"/>
    <mergeCell ref="AJ47:AM47"/>
    <mergeCell ref="AN47:AP47"/>
    <mergeCell ref="AQ47:AS47"/>
    <mergeCell ref="B47:C47"/>
    <mergeCell ref="D47:E47"/>
    <mergeCell ref="F47:G47"/>
    <mergeCell ref="H47:J47"/>
    <mergeCell ref="K47:M47"/>
    <mergeCell ref="N47:P47"/>
    <mergeCell ref="AJ46:AM46"/>
    <mergeCell ref="AN46:AP46"/>
    <mergeCell ref="AQ46:AS46"/>
    <mergeCell ref="B46:C46"/>
    <mergeCell ref="D46:E46"/>
    <mergeCell ref="F46:G46"/>
    <mergeCell ref="H46:J46"/>
    <mergeCell ref="K46:M46"/>
    <mergeCell ref="N46:P46"/>
    <mergeCell ref="B45:C45"/>
    <mergeCell ref="D45:E45"/>
    <mergeCell ref="F45:G45"/>
    <mergeCell ref="H45:J45"/>
    <mergeCell ref="K45:M45"/>
    <mergeCell ref="N45:P45"/>
    <mergeCell ref="Q46:S46"/>
    <mergeCell ref="T46:AE46"/>
    <mergeCell ref="AF46:AI46"/>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C36:AD37"/>
    <mergeCell ref="AE36:AF37"/>
    <mergeCell ref="AH36:AS36"/>
    <mergeCell ref="P37:T37"/>
    <mergeCell ref="U37:AB37"/>
    <mergeCell ref="AH37:AS37"/>
    <mergeCell ref="B35:F35"/>
    <mergeCell ref="H35:I35"/>
    <mergeCell ref="B36:E37"/>
    <mergeCell ref="F36:O37"/>
    <mergeCell ref="P36:T36"/>
    <mergeCell ref="U36:AB36"/>
    <mergeCell ref="B32:Z33"/>
    <mergeCell ref="AA32:AE32"/>
    <mergeCell ref="AF32:AI32"/>
    <mergeCell ref="AJ32:AM32"/>
    <mergeCell ref="AN32:AS32"/>
    <mergeCell ref="AA33:AC33"/>
    <mergeCell ref="AD33:AE33"/>
    <mergeCell ref="AF33:AH33"/>
    <mergeCell ref="AJ33:AL33"/>
    <mergeCell ref="AN33:AR33"/>
    <mergeCell ref="Q31:S31"/>
    <mergeCell ref="T31:AE31"/>
    <mergeCell ref="AF31:AI31"/>
    <mergeCell ref="AJ31:AM31"/>
    <mergeCell ref="AN31:AP31"/>
    <mergeCell ref="AQ31:AS31"/>
    <mergeCell ref="B31:C31"/>
    <mergeCell ref="D31:E31"/>
    <mergeCell ref="F31:G31"/>
    <mergeCell ref="H31:J31"/>
    <mergeCell ref="K31:M31"/>
    <mergeCell ref="N31:P31"/>
    <mergeCell ref="Q30:S30"/>
    <mergeCell ref="T30:AE30"/>
    <mergeCell ref="AF30:AI30"/>
    <mergeCell ref="AJ30:AM30"/>
    <mergeCell ref="AN30:AP30"/>
    <mergeCell ref="AQ30:AS30"/>
    <mergeCell ref="B30:C30"/>
    <mergeCell ref="D30:E30"/>
    <mergeCell ref="F30:G30"/>
    <mergeCell ref="H30:J30"/>
    <mergeCell ref="K30:M30"/>
    <mergeCell ref="N30:P30"/>
    <mergeCell ref="Q29:S29"/>
    <mergeCell ref="T29:AE29"/>
    <mergeCell ref="AF29:AI29"/>
    <mergeCell ref="AJ29:AM29"/>
    <mergeCell ref="AN29:AP29"/>
    <mergeCell ref="AQ29:AS29"/>
    <mergeCell ref="B29:C29"/>
    <mergeCell ref="D29:E29"/>
    <mergeCell ref="F29:G29"/>
    <mergeCell ref="H29:J29"/>
    <mergeCell ref="K29:M29"/>
    <mergeCell ref="N29:P29"/>
    <mergeCell ref="Q28:S28"/>
    <mergeCell ref="T28:AE28"/>
    <mergeCell ref="AF28:AI28"/>
    <mergeCell ref="AJ28:AM28"/>
    <mergeCell ref="AN28:AP28"/>
    <mergeCell ref="AQ28:AS28"/>
    <mergeCell ref="B28:C28"/>
    <mergeCell ref="D28:E28"/>
    <mergeCell ref="F28:G28"/>
    <mergeCell ref="H28:J28"/>
    <mergeCell ref="K28:M28"/>
    <mergeCell ref="N28:P28"/>
    <mergeCell ref="Q27:S27"/>
    <mergeCell ref="T27:AE27"/>
    <mergeCell ref="AF27:AI27"/>
    <mergeCell ref="AJ27:AM27"/>
    <mergeCell ref="AN27:AP27"/>
    <mergeCell ref="AQ27:AS27"/>
    <mergeCell ref="B27:C27"/>
    <mergeCell ref="D27:E27"/>
    <mergeCell ref="F27:G27"/>
    <mergeCell ref="H27:J27"/>
    <mergeCell ref="K27:M27"/>
    <mergeCell ref="N27:P27"/>
    <mergeCell ref="Q26:S26"/>
    <mergeCell ref="T26:AE26"/>
    <mergeCell ref="AF26:AI26"/>
    <mergeCell ref="AJ26:AM26"/>
    <mergeCell ref="AN26:AP26"/>
    <mergeCell ref="AQ26:AS26"/>
    <mergeCell ref="B26:C26"/>
    <mergeCell ref="D26:E26"/>
    <mergeCell ref="F26:G26"/>
    <mergeCell ref="H26:J26"/>
    <mergeCell ref="K26:M26"/>
    <mergeCell ref="N26:P26"/>
    <mergeCell ref="Q25:S25"/>
    <mergeCell ref="T25:AE25"/>
    <mergeCell ref="AF25:AI25"/>
    <mergeCell ref="AJ25:AM25"/>
    <mergeCell ref="AN25:AP25"/>
    <mergeCell ref="AQ25:AS25"/>
    <mergeCell ref="B25:C25"/>
    <mergeCell ref="D25:E25"/>
    <mergeCell ref="F25:G25"/>
    <mergeCell ref="H25:J25"/>
    <mergeCell ref="K25:M25"/>
    <mergeCell ref="N25:P25"/>
    <mergeCell ref="Q24:S24"/>
    <mergeCell ref="T24:AE24"/>
    <mergeCell ref="AF24:AI24"/>
    <mergeCell ref="AJ24:AM24"/>
    <mergeCell ref="AN24:AP24"/>
    <mergeCell ref="AQ24:AS24"/>
    <mergeCell ref="B24:C24"/>
    <mergeCell ref="D24:E24"/>
    <mergeCell ref="F24:G24"/>
    <mergeCell ref="H24:J24"/>
    <mergeCell ref="K24:M24"/>
    <mergeCell ref="N24:P24"/>
    <mergeCell ref="Q23:S23"/>
    <mergeCell ref="T23:AE23"/>
    <mergeCell ref="AF23:AI23"/>
    <mergeCell ref="AJ23:AM23"/>
    <mergeCell ref="AN23:AP23"/>
    <mergeCell ref="AQ23:AS23"/>
    <mergeCell ref="B23:C23"/>
    <mergeCell ref="D23:E23"/>
    <mergeCell ref="F23:G23"/>
    <mergeCell ref="H23:J23"/>
    <mergeCell ref="K23:M23"/>
    <mergeCell ref="N23:P23"/>
    <mergeCell ref="Q22:S22"/>
    <mergeCell ref="T22:AE22"/>
    <mergeCell ref="AF22:AI22"/>
    <mergeCell ref="AJ22:AM22"/>
    <mergeCell ref="AN22:AP22"/>
    <mergeCell ref="AQ22:AS22"/>
    <mergeCell ref="B22:C22"/>
    <mergeCell ref="D22:E22"/>
    <mergeCell ref="F22:G22"/>
    <mergeCell ref="H22:J22"/>
    <mergeCell ref="K22:M22"/>
    <mergeCell ref="N22:P22"/>
    <mergeCell ref="Q21:S21"/>
    <mergeCell ref="T21:AE21"/>
    <mergeCell ref="AF21:AI21"/>
    <mergeCell ref="AJ21:AM21"/>
    <mergeCell ref="AN21:AP21"/>
    <mergeCell ref="AQ21:AS21"/>
    <mergeCell ref="B21:C21"/>
    <mergeCell ref="D21:E21"/>
    <mergeCell ref="F21:G21"/>
    <mergeCell ref="H21:J21"/>
    <mergeCell ref="K21:M21"/>
    <mergeCell ref="N21:P21"/>
    <mergeCell ref="Q20:S20"/>
    <mergeCell ref="T20:AE20"/>
    <mergeCell ref="AF20:AI20"/>
    <mergeCell ref="AJ20:AM20"/>
    <mergeCell ref="AN20:AP20"/>
    <mergeCell ref="AQ20:AS20"/>
    <mergeCell ref="B20:C20"/>
    <mergeCell ref="D20:E20"/>
    <mergeCell ref="F20:G20"/>
    <mergeCell ref="H20:J20"/>
    <mergeCell ref="K20:M20"/>
    <mergeCell ref="N20:P20"/>
    <mergeCell ref="Q19:S19"/>
    <mergeCell ref="T19:AE19"/>
    <mergeCell ref="AF19:AI19"/>
    <mergeCell ref="AJ19:AM19"/>
    <mergeCell ref="AN19:AP19"/>
    <mergeCell ref="AQ19:AS19"/>
    <mergeCell ref="B19:C19"/>
    <mergeCell ref="D19:E19"/>
    <mergeCell ref="F19:G19"/>
    <mergeCell ref="H19:J19"/>
    <mergeCell ref="K19:M19"/>
    <mergeCell ref="N19:P19"/>
    <mergeCell ref="Q18:S18"/>
    <mergeCell ref="T18:AE18"/>
    <mergeCell ref="AF18:AI18"/>
    <mergeCell ref="AJ18:AM18"/>
    <mergeCell ref="AN18:AP18"/>
    <mergeCell ref="AQ18:AS18"/>
    <mergeCell ref="B18:C18"/>
    <mergeCell ref="D18:E18"/>
    <mergeCell ref="F18:G18"/>
    <mergeCell ref="H18:J18"/>
    <mergeCell ref="K18:M18"/>
    <mergeCell ref="N18:P18"/>
    <mergeCell ref="Q17:S17"/>
    <mergeCell ref="T17:AE17"/>
    <mergeCell ref="AF17:AI17"/>
    <mergeCell ref="AJ17:AM17"/>
    <mergeCell ref="AN17:AP17"/>
    <mergeCell ref="AQ17:AS17"/>
    <mergeCell ref="B17:C17"/>
    <mergeCell ref="D17:E17"/>
    <mergeCell ref="F17:G17"/>
    <mergeCell ref="H17:J17"/>
    <mergeCell ref="K17:M17"/>
    <mergeCell ref="N17:P17"/>
    <mergeCell ref="Q16:S16"/>
    <mergeCell ref="T16:AE16"/>
    <mergeCell ref="AF16:AI16"/>
    <mergeCell ref="AJ16:AM16"/>
    <mergeCell ref="AN16:AP16"/>
    <mergeCell ref="AQ16:AS16"/>
    <mergeCell ref="B16:C16"/>
    <mergeCell ref="D16:E16"/>
    <mergeCell ref="F16:G16"/>
    <mergeCell ref="H16:J16"/>
    <mergeCell ref="K16:M16"/>
    <mergeCell ref="N16:P16"/>
    <mergeCell ref="Q15:S15"/>
    <mergeCell ref="T15:AE15"/>
    <mergeCell ref="AF15:AI15"/>
    <mergeCell ref="AJ15:AM15"/>
    <mergeCell ref="AN15:AP15"/>
    <mergeCell ref="AQ15:AS15"/>
    <mergeCell ref="B15:C15"/>
    <mergeCell ref="D15:E15"/>
    <mergeCell ref="F15:G15"/>
    <mergeCell ref="H15:J15"/>
    <mergeCell ref="K15:M15"/>
    <mergeCell ref="N15:P15"/>
    <mergeCell ref="Q14:S14"/>
    <mergeCell ref="T14:AE14"/>
    <mergeCell ref="AF14:AI14"/>
    <mergeCell ref="AJ14:AM14"/>
    <mergeCell ref="AN14:AP14"/>
    <mergeCell ref="AQ14:AS14"/>
    <mergeCell ref="B14:C14"/>
    <mergeCell ref="D14:E14"/>
    <mergeCell ref="F14:G14"/>
    <mergeCell ref="H14:J14"/>
    <mergeCell ref="K14:M14"/>
    <mergeCell ref="N14:P14"/>
    <mergeCell ref="Q13:S13"/>
    <mergeCell ref="T13:AE13"/>
    <mergeCell ref="AF13:AI13"/>
    <mergeCell ref="AJ13:AM13"/>
    <mergeCell ref="AN13:AP13"/>
    <mergeCell ref="AQ13:AS13"/>
    <mergeCell ref="B13:C13"/>
    <mergeCell ref="D13:E13"/>
    <mergeCell ref="F13:G13"/>
    <mergeCell ref="H13:J13"/>
    <mergeCell ref="K13:M13"/>
    <mergeCell ref="N13:P13"/>
    <mergeCell ref="Q12:S12"/>
    <mergeCell ref="T12:AE12"/>
    <mergeCell ref="AF12:AI12"/>
    <mergeCell ref="AJ12:AM12"/>
    <mergeCell ref="AN12:AP12"/>
    <mergeCell ref="AQ12:AS12"/>
    <mergeCell ref="B12:C12"/>
    <mergeCell ref="D12:E12"/>
    <mergeCell ref="F12:G12"/>
    <mergeCell ref="H12:J12"/>
    <mergeCell ref="K12:M12"/>
    <mergeCell ref="N12:P12"/>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B2:F2"/>
    <mergeCell ref="H2:I2"/>
    <mergeCell ref="B3:E4"/>
    <mergeCell ref="F3:O4"/>
    <mergeCell ref="P3:T3"/>
    <mergeCell ref="U3:AB3"/>
    <mergeCell ref="S6:U6"/>
    <mergeCell ref="AF6:AG6"/>
    <mergeCell ref="AH6:AS7"/>
    <mergeCell ref="B7:G7"/>
    <mergeCell ref="H7:M7"/>
    <mergeCell ref="N7:S7"/>
    <mergeCell ref="T7:AG7"/>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600-000000000000}">
      <formula1>"入浴加算"</formula1>
    </dataValidation>
    <dataValidation type="time" imeMode="off" allowBlank="1" showInputMessage="1" showErrorMessage="1" error="時刻形式（0:00）でご入力ください。" sqref="H12:J31 H45:J64" xr:uid="{00000000-0002-0000-06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600-000002000000}">
      <formula1>"1,2,3"</formula1>
    </dataValidation>
    <dataValidation type="whole" imeMode="off" allowBlank="1" showInputMessage="1" showErrorMessage="1" error="1~31までの数字をご入力ください。" sqref="B12:C31 B45:C64" xr:uid="{00000000-0002-0000-06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600-000004000000}"/>
    <dataValidation type="time" imeMode="off" allowBlank="1" showInputMessage="1" showErrorMessage="1" error="時刻形式（0:00）でご入力ください。_x000a_※最終時刻は23:59です。" sqref="K12:M31 K45:M64" xr:uid="{00000000-0002-0000-06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2</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00201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00202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00203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00204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00205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00206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00207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00208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00209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00210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00211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00212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00213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00214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00215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00216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00217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00218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00219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00220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00221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00222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00223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00224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00225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00226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00227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00228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00229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00230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00231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00232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00233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00234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00235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00236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00237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00238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00239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00240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time" imeMode="off" allowBlank="1" showInputMessage="1" showErrorMessage="1" error="時刻形式（0:00）でご入力ください。_x000a_※最終時刻は23:59です。" sqref="K12:M31 K45:M64" xr:uid="{00000000-0002-0000-0700-000000000000}">
      <formula1>0</formula1>
      <formula2>0.999305555555556</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700-000001000000}"/>
    <dataValidation type="whole" imeMode="off" allowBlank="1" showInputMessage="1" showErrorMessage="1" error="1~31までの数字をご入力ください。" sqref="B12:C31 B45:C64" xr:uid="{00000000-0002-0000-0700-000002000000}">
      <formula1>1</formula1>
      <formula2>31</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700-000003000000}">
      <formula1>"1,2,3"</formula1>
    </dataValidation>
    <dataValidation type="time" imeMode="off" allowBlank="1" showInputMessage="1" showErrorMessage="1" error="時刻形式（0:00）でご入力ください。" sqref="H12:J31 H45:J64" xr:uid="{00000000-0002-0000-0700-000004000000}">
      <formula1>0</formula1>
      <formula2>0.999305555555556</formula2>
    </dataValidation>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700-000005000000}">
      <formula1>"入浴加算"</formula1>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B66"/>
  <sheetViews>
    <sheetView view="pageBreakPreview" zoomScaleNormal="100" zoomScaleSheetLayoutView="100" workbookViewId="0">
      <selection activeCell="B12" sqref="B12:C12"/>
    </sheetView>
  </sheetViews>
  <sheetFormatPr defaultRowHeight="18.75" x14ac:dyDescent="0.4"/>
  <cols>
    <col min="1" max="1" width="2.5" style="60" customWidth="1"/>
    <col min="2" max="5" width="1.625" style="60" customWidth="1"/>
    <col min="6" max="6" width="1" style="60" customWidth="1"/>
    <col min="7" max="46" width="2.25" style="60" customWidth="1"/>
    <col min="47" max="54" width="8.125" style="60" hidden="1" customWidth="1"/>
    <col min="55" max="16384" width="9" style="60"/>
  </cols>
  <sheetData>
    <row r="1" spans="1:54" ht="18" customHeight="1" x14ac:dyDescent="0.4">
      <c r="A1" s="29"/>
      <c r="B1" s="30" t="s">
        <v>91</v>
      </c>
      <c r="C1" s="29"/>
      <c r="D1" s="29"/>
      <c r="E1" s="29"/>
      <c r="F1" s="3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2" t="str">
        <f ca="1">IF(AW2="","",IF(AW2&gt;F5,"算定日数合計が決定支給量を超過しています!!",""))</f>
        <v/>
      </c>
      <c r="AT1" s="53"/>
      <c r="AU1" s="53"/>
      <c r="AV1" s="54" t="s">
        <v>55</v>
      </c>
      <c r="AW1" s="55" t="s">
        <v>126</v>
      </c>
      <c r="AX1" s="55" t="s">
        <v>63</v>
      </c>
      <c r="AY1" s="56" t="s">
        <v>70</v>
      </c>
      <c r="AZ1" s="53"/>
      <c r="BA1" s="53"/>
      <c r="BB1" s="53"/>
    </row>
    <row r="2" spans="1:54" ht="24.75" customHeight="1" x14ac:dyDescent="0.4">
      <c r="A2" s="29"/>
      <c r="B2" s="376" t="str">
        <f>IF(利用者情報!$F$3="","",TEXT(利用者情報!$AA$3,"ggge"))</f>
        <v/>
      </c>
      <c r="C2" s="376"/>
      <c r="D2" s="376"/>
      <c r="E2" s="376"/>
      <c r="F2" s="376"/>
      <c r="G2" s="33" t="s">
        <v>49</v>
      </c>
      <c r="H2" s="376" t="str">
        <f>IF(利用者情報!$I$3="","",利用者情報!$I$3)</f>
        <v/>
      </c>
      <c r="I2" s="376"/>
      <c r="J2" s="33" t="s">
        <v>61</v>
      </c>
      <c r="K2" s="33"/>
      <c r="L2" s="33"/>
      <c r="M2" s="33"/>
      <c r="N2" s="34" t="s">
        <v>100</v>
      </c>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53"/>
      <c r="AU2" s="53"/>
      <c r="AV2" s="68">
        <f ca="1">VALUE(RIGHT(CELL("filename",$A$1),LEN(CELL("filename",$A$1))-FIND("]",CELL("filename",$A$1))))</f>
        <v>3</v>
      </c>
      <c r="AW2" s="68" t="str">
        <f ca="1">IF(SUM(AV33,AV66)=0,"",SUM(AV33,AV66))</f>
        <v/>
      </c>
      <c r="AX2" s="69" t="str">
        <f ca="1">IF(AN33="－",AN66,AN33)</f>
        <v/>
      </c>
      <c r="AY2" s="69">
        <f ca="1">INDEX(利用者情報!B:B,MATCH($AV$2,利用者情報!A:A,0))</f>
        <v>0</v>
      </c>
      <c r="AZ2" s="53"/>
      <c r="BA2" s="53"/>
      <c r="BB2" s="53"/>
    </row>
    <row r="3" spans="1:54" ht="18" customHeight="1" x14ac:dyDescent="0.4">
      <c r="A3" s="33"/>
      <c r="B3" s="377" t="s">
        <v>0</v>
      </c>
      <c r="C3" s="378"/>
      <c r="D3" s="378"/>
      <c r="E3" s="378"/>
      <c r="F3" s="381" t="str">
        <f ca="1">IFERROR(IF($AY$2=1,INDEX(利用者情報!C:C,MATCH($AV$2,利用者情報!A:A,0)),"")&amp;"","")</f>
        <v/>
      </c>
      <c r="G3" s="382"/>
      <c r="H3" s="382"/>
      <c r="I3" s="382"/>
      <c r="J3" s="382"/>
      <c r="K3" s="382"/>
      <c r="L3" s="382"/>
      <c r="M3" s="382"/>
      <c r="N3" s="382"/>
      <c r="O3" s="383"/>
      <c r="P3" s="387" t="s">
        <v>1</v>
      </c>
      <c r="Q3" s="388"/>
      <c r="R3" s="388"/>
      <c r="S3" s="388"/>
      <c r="T3" s="389"/>
      <c r="U3" s="390" t="str">
        <f ca="1">AV8</f>
        <v/>
      </c>
      <c r="V3" s="391"/>
      <c r="W3" s="391"/>
      <c r="X3" s="391"/>
      <c r="Y3" s="391"/>
      <c r="Z3" s="391"/>
      <c r="AA3" s="391"/>
      <c r="AB3" s="392"/>
      <c r="AC3" s="387" t="s">
        <v>2</v>
      </c>
      <c r="AD3" s="389"/>
      <c r="AE3" s="419" t="str">
        <f ca="1">IFERROR(IF($AY$2=1,INDEX(利用者情報!N:N,MATCH($AV$2,利用者情報!A:A,0)),""),"")</f>
        <v/>
      </c>
      <c r="AF3" s="420"/>
      <c r="AG3" s="35"/>
      <c r="AH3" s="401" t="s">
        <v>92</v>
      </c>
      <c r="AI3" s="402"/>
      <c r="AJ3" s="402"/>
      <c r="AK3" s="402"/>
      <c r="AL3" s="402"/>
      <c r="AM3" s="402"/>
      <c r="AN3" s="402"/>
      <c r="AO3" s="402"/>
      <c r="AP3" s="402"/>
      <c r="AQ3" s="402"/>
      <c r="AR3" s="402"/>
      <c r="AS3" s="403"/>
      <c r="AT3" s="53"/>
      <c r="AU3" s="53"/>
      <c r="AV3" s="53"/>
      <c r="AW3" s="53"/>
      <c r="AX3" s="53"/>
      <c r="AY3" s="53"/>
      <c r="AZ3" s="53"/>
      <c r="BA3" s="53"/>
      <c r="BB3" s="53"/>
    </row>
    <row r="4" spans="1:54" ht="18" customHeight="1" x14ac:dyDescent="0.4">
      <c r="A4" s="33"/>
      <c r="B4" s="379"/>
      <c r="C4" s="380"/>
      <c r="D4" s="380"/>
      <c r="E4" s="380"/>
      <c r="F4" s="384"/>
      <c r="G4" s="385"/>
      <c r="H4" s="385"/>
      <c r="I4" s="385"/>
      <c r="J4" s="385"/>
      <c r="K4" s="385"/>
      <c r="L4" s="385"/>
      <c r="M4" s="385"/>
      <c r="N4" s="385"/>
      <c r="O4" s="386"/>
      <c r="P4" s="405" t="s">
        <v>3</v>
      </c>
      <c r="Q4" s="393"/>
      <c r="R4" s="393"/>
      <c r="S4" s="393"/>
      <c r="T4" s="394"/>
      <c r="U4" s="407" t="str">
        <f ca="1">IF(AY8=0,"",IF(AY8="","","("&amp;AY8&amp;")"))</f>
        <v/>
      </c>
      <c r="V4" s="408"/>
      <c r="W4" s="408"/>
      <c r="X4" s="408"/>
      <c r="Y4" s="408"/>
      <c r="Z4" s="408"/>
      <c r="AA4" s="408"/>
      <c r="AB4" s="422"/>
      <c r="AC4" s="405"/>
      <c r="AD4" s="394"/>
      <c r="AE4" s="421"/>
      <c r="AF4" s="376"/>
      <c r="AG4" s="36" t="s">
        <v>4</v>
      </c>
      <c r="AH4" s="423" t="str">
        <f>IF(事業所情報!$B$5="","",事業所情報!$B$5)</f>
        <v/>
      </c>
      <c r="AI4" s="424"/>
      <c r="AJ4" s="424"/>
      <c r="AK4" s="424"/>
      <c r="AL4" s="424"/>
      <c r="AM4" s="424"/>
      <c r="AN4" s="424"/>
      <c r="AO4" s="424"/>
      <c r="AP4" s="424"/>
      <c r="AQ4" s="424"/>
      <c r="AR4" s="424"/>
      <c r="AS4" s="425"/>
      <c r="AT4" s="53"/>
      <c r="AU4" s="53"/>
      <c r="AV4" s="404" t="s">
        <v>90</v>
      </c>
      <c r="AW4" s="404"/>
      <c r="AX4" s="115" t="s">
        <v>62</v>
      </c>
      <c r="AY4" s="53"/>
      <c r="AZ4" s="53"/>
      <c r="BA4" s="53"/>
      <c r="BB4" s="53"/>
    </row>
    <row r="5" spans="1:54" ht="18" customHeight="1" x14ac:dyDescent="0.4">
      <c r="A5" s="33"/>
      <c r="B5" s="377" t="s">
        <v>5</v>
      </c>
      <c r="C5" s="388"/>
      <c r="D5" s="388"/>
      <c r="E5" s="389"/>
      <c r="F5" s="406" t="str">
        <f ca="1">IFERROR(IF($AY$2=1,IF(INDEX(利用者情報!O:O,MATCH($AV$2,利用者情報!A:A,0))="","",INDEX(利用者情報!O:O,MATCH($AV$2,利用者情報!A:A,0))),""),"")</f>
        <v/>
      </c>
      <c r="G5" s="391"/>
      <c r="H5" s="391"/>
      <c r="I5" s="37"/>
      <c r="J5" s="37"/>
      <c r="K5" s="37"/>
      <c r="L5" s="377" t="s">
        <v>6</v>
      </c>
      <c r="M5" s="388"/>
      <c r="N5" s="388"/>
      <c r="O5" s="389"/>
      <c r="P5" s="391" t="str">
        <f ca="1">IFERROR(IF($AY$2=1,IF(INDEX(利用者情報!V:V,MATCH($AV$2,利用者情報!A:A,0))="","",INDEX(利用者情報!V:V,MATCH($AV$2,利用者情報!A:A,0))),""),"")</f>
        <v/>
      </c>
      <c r="Q5" s="391"/>
      <c r="R5" s="391"/>
      <c r="S5" s="37"/>
      <c r="T5" s="37"/>
      <c r="U5" s="38"/>
      <c r="V5" s="412" t="s">
        <v>93</v>
      </c>
      <c r="W5" s="413"/>
      <c r="X5" s="413"/>
      <c r="Y5" s="411"/>
      <c r="Z5" s="414" t="str">
        <f ca="1">IFERROR(IF($AY$2=1,IF(INDEX(利用者情報!Q:Q,MATCH($AV$2,利用者情報!A:A,0))="10%",37200,IF(INDEX(利用者情報!Q:Q,MATCH($AV$2,利用者情報!A:A,0))="0%",0,IF(INDEX(利用者情報!Q:Q,MATCH($AV$2,利用者情報!A:A,0))="0円",0,""))),""),"")</f>
        <v/>
      </c>
      <c r="AA5" s="415"/>
      <c r="AB5" s="415"/>
      <c r="AC5" s="416"/>
      <c r="AD5" s="416"/>
      <c r="AE5" s="416"/>
      <c r="AF5" s="39"/>
      <c r="AG5" s="35"/>
      <c r="AH5" s="401" t="s">
        <v>7</v>
      </c>
      <c r="AI5" s="402"/>
      <c r="AJ5" s="402"/>
      <c r="AK5" s="402"/>
      <c r="AL5" s="402"/>
      <c r="AM5" s="402"/>
      <c r="AN5" s="402"/>
      <c r="AO5" s="402"/>
      <c r="AP5" s="402"/>
      <c r="AQ5" s="402"/>
      <c r="AR5" s="402"/>
      <c r="AS5" s="403"/>
      <c r="AT5" s="53"/>
      <c r="AU5" s="53"/>
      <c r="AV5" s="404" t="str">
        <f ca="1">IFERROR(IF($AY$2=1,INDEX(利用者情報!S:S,MATCH($AV$2,利用者情報!A:A,0)),"")&amp;"","")</f>
        <v/>
      </c>
      <c r="AW5" s="404"/>
      <c r="AX5" s="57" t="str">
        <f ca="1">IF(Z5=37200,1,IF(Z5=0,0,""))</f>
        <v/>
      </c>
      <c r="AY5" s="53"/>
      <c r="AZ5" s="53"/>
      <c r="BA5" s="53"/>
      <c r="BB5" s="53"/>
    </row>
    <row r="6" spans="1:54" ht="18" customHeight="1" x14ac:dyDescent="0.4">
      <c r="A6" s="33"/>
      <c r="B6" s="405"/>
      <c r="C6" s="393"/>
      <c r="D6" s="393"/>
      <c r="E6" s="394"/>
      <c r="F6" s="407"/>
      <c r="G6" s="408"/>
      <c r="H6" s="408"/>
      <c r="I6" s="393" t="s">
        <v>94</v>
      </c>
      <c r="J6" s="393"/>
      <c r="K6" s="394"/>
      <c r="L6" s="409"/>
      <c r="M6" s="410"/>
      <c r="N6" s="410"/>
      <c r="O6" s="411"/>
      <c r="P6" s="408"/>
      <c r="Q6" s="408"/>
      <c r="R6" s="408"/>
      <c r="S6" s="393" t="s">
        <v>94</v>
      </c>
      <c r="T6" s="393"/>
      <c r="U6" s="394"/>
      <c r="V6" s="405"/>
      <c r="W6" s="393"/>
      <c r="X6" s="393"/>
      <c r="Y6" s="394"/>
      <c r="Z6" s="417"/>
      <c r="AA6" s="418"/>
      <c r="AB6" s="418"/>
      <c r="AC6" s="418"/>
      <c r="AD6" s="418"/>
      <c r="AE6" s="418"/>
      <c r="AF6" s="393" t="s">
        <v>8</v>
      </c>
      <c r="AG6" s="394"/>
      <c r="AH6" s="395" t="str">
        <f>IFERROR(IF(事業所情報!$B$9="",事業所情報!$B$8,事業所情報!$B$9)&amp;"","")</f>
        <v/>
      </c>
      <c r="AI6" s="396"/>
      <c r="AJ6" s="396"/>
      <c r="AK6" s="396"/>
      <c r="AL6" s="396"/>
      <c r="AM6" s="396"/>
      <c r="AN6" s="396"/>
      <c r="AO6" s="396"/>
      <c r="AP6" s="396"/>
      <c r="AQ6" s="396"/>
      <c r="AR6" s="396"/>
      <c r="AS6" s="397"/>
      <c r="AT6" s="53"/>
      <c r="AU6" s="53"/>
      <c r="AV6" s="53"/>
      <c r="AW6" s="53"/>
      <c r="AX6" s="53"/>
      <c r="AY6" s="53"/>
      <c r="AZ6" s="53"/>
      <c r="BA6" s="53"/>
      <c r="BB6" s="53"/>
    </row>
    <row r="7" spans="1:54" ht="18" customHeight="1" x14ac:dyDescent="0.4">
      <c r="A7" s="33"/>
      <c r="B7" s="401" t="str">
        <f ca="1">IF($AV$5="課税世帯","☑課税世帯","□課税世帯")</f>
        <v>□課税世帯</v>
      </c>
      <c r="C7" s="402"/>
      <c r="D7" s="402"/>
      <c r="E7" s="402"/>
      <c r="F7" s="402"/>
      <c r="G7" s="402"/>
      <c r="H7" s="402" t="str">
        <f ca="1">IF($AV$5="非課税世帯","☑非課税世帯","□非課税世帯")</f>
        <v>□非課税世帯</v>
      </c>
      <c r="I7" s="402"/>
      <c r="J7" s="402"/>
      <c r="K7" s="402"/>
      <c r="L7" s="402"/>
      <c r="M7" s="402"/>
      <c r="N7" s="402" t="str">
        <f ca="1">IF($AV$5="生活保護世帯","☑生活保護世帯","□生活保護世帯")</f>
        <v>□生活保護世帯</v>
      </c>
      <c r="O7" s="402"/>
      <c r="P7" s="402"/>
      <c r="Q7" s="402"/>
      <c r="R7" s="402"/>
      <c r="S7" s="402"/>
      <c r="T7" s="402"/>
      <c r="U7" s="402"/>
      <c r="V7" s="402"/>
      <c r="W7" s="402"/>
      <c r="X7" s="402"/>
      <c r="Y7" s="402"/>
      <c r="Z7" s="402"/>
      <c r="AA7" s="402"/>
      <c r="AB7" s="402"/>
      <c r="AC7" s="402"/>
      <c r="AD7" s="402"/>
      <c r="AE7" s="402"/>
      <c r="AF7" s="402"/>
      <c r="AG7" s="403"/>
      <c r="AH7" s="398"/>
      <c r="AI7" s="399"/>
      <c r="AJ7" s="399"/>
      <c r="AK7" s="399"/>
      <c r="AL7" s="399"/>
      <c r="AM7" s="399"/>
      <c r="AN7" s="399"/>
      <c r="AO7" s="399"/>
      <c r="AP7" s="399"/>
      <c r="AQ7" s="399"/>
      <c r="AR7" s="399"/>
      <c r="AS7" s="400"/>
      <c r="AT7" s="53"/>
      <c r="AU7" s="53"/>
      <c r="AV7" s="426" t="s">
        <v>39</v>
      </c>
      <c r="AW7" s="426"/>
      <c r="AX7" s="426"/>
      <c r="AY7" s="404" t="s">
        <v>40</v>
      </c>
      <c r="AZ7" s="404"/>
      <c r="BA7" s="404"/>
      <c r="BB7" s="53"/>
    </row>
    <row r="8" spans="1:54" ht="18" customHeight="1" thickBot="1" x14ac:dyDescent="0.45">
      <c r="A8" s="29"/>
      <c r="B8" s="40"/>
      <c r="C8" s="33"/>
      <c r="D8" s="33"/>
      <c r="E8" s="33"/>
      <c r="F8" s="41"/>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29"/>
      <c r="AT8" s="53"/>
      <c r="AU8" s="53"/>
      <c r="AV8" s="427" t="str">
        <f ca="1">IFERROR(IF($AY$2=1,INDEX(利用者情報!F:F,MATCH($AV$2,利用者情報!A:A,0)),"")&amp;"","")</f>
        <v/>
      </c>
      <c r="AW8" s="427"/>
      <c r="AX8" s="427"/>
      <c r="AY8" s="404" t="str">
        <f ca="1">IFERROR(IF($AY$2=1,INDEX(利用者情報!I:I,MATCH($AV$2,利用者情報!A:A,0)),"")&amp;"","")</f>
        <v/>
      </c>
      <c r="AZ8" s="404"/>
      <c r="BA8" s="404"/>
      <c r="BB8" s="53"/>
    </row>
    <row r="9" spans="1:54" ht="18" customHeight="1" x14ac:dyDescent="0.4">
      <c r="A9" s="33"/>
      <c r="B9" s="428" t="s">
        <v>9</v>
      </c>
      <c r="C9" s="429"/>
      <c r="D9" s="433" t="s">
        <v>10</v>
      </c>
      <c r="E9" s="429"/>
      <c r="F9" s="433" t="s">
        <v>11</v>
      </c>
      <c r="G9" s="429"/>
      <c r="H9" s="435" t="s">
        <v>12</v>
      </c>
      <c r="I9" s="436"/>
      <c r="J9" s="436"/>
      <c r="K9" s="436"/>
      <c r="L9" s="436"/>
      <c r="M9" s="436"/>
      <c r="N9" s="436"/>
      <c r="O9" s="436"/>
      <c r="P9" s="437"/>
      <c r="Q9" s="438" t="s">
        <v>95</v>
      </c>
      <c r="R9" s="438"/>
      <c r="S9" s="438"/>
      <c r="T9" s="438" t="s">
        <v>96</v>
      </c>
      <c r="U9" s="438"/>
      <c r="V9" s="438"/>
      <c r="W9" s="438"/>
      <c r="X9" s="438"/>
      <c r="Y9" s="438"/>
      <c r="Z9" s="438"/>
      <c r="AA9" s="438"/>
      <c r="AB9" s="438"/>
      <c r="AC9" s="438"/>
      <c r="AD9" s="438"/>
      <c r="AE9" s="438"/>
      <c r="AF9" s="441" t="s">
        <v>13</v>
      </c>
      <c r="AG9" s="442"/>
      <c r="AH9" s="442"/>
      <c r="AI9" s="443"/>
      <c r="AJ9" s="441" t="s">
        <v>14</v>
      </c>
      <c r="AK9" s="442"/>
      <c r="AL9" s="442"/>
      <c r="AM9" s="443"/>
      <c r="AN9" s="441" t="s">
        <v>23</v>
      </c>
      <c r="AO9" s="442"/>
      <c r="AP9" s="443"/>
      <c r="AQ9" s="300" t="s">
        <v>171</v>
      </c>
      <c r="AR9" s="301"/>
      <c r="AS9" s="302"/>
      <c r="AT9" s="53"/>
      <c r="AU9" s="58"/>
      <c r="AV9" s="53"/>
      <c r="AW9" s="53"/>
      <c r="AX9" s="53"/>
      <c r="AY9" s="53"/>
      <c r="AZ9" s="53"/>
      <c r="BA9" s="53"/>
      <c r="BB9" s="53"/>
    </row>
    <row r="10" spans="1:54" ht="18" customHeight="1" x14ac:dyDescent="0.4">
      <c r="A10" s="33"/>
      <c r="B10" s="430"/>
      <c r="C10" s="411"/>
      <c r="D10" s="409"/>
      <c r="E10" s="411"/>
      <c r="F10" s="409"/>
      <c r="G10" s="411"/>
      <c r="H10" s="387" t="s">
        <v>15</v>
      </c>
      <c r="I10" s="388"/>
      <c r="J10" s="389"/>
      <c r="K10" s="387" t="s">
        <v>16</v>
      </c>
      <c r="L10" s="388"/>
      <c r="M10" s="389"/>
      <c r="N10" s="387" t="s">
        <v>17</v>
      </c>
      <c r="O10" s="388"/>
      <c r="P10" s="389"/>
      <c r="Q10" s="439"/>
      <c r="R10" s="439"/>
      <c r="S10" s="439"/>
      <c r="T10" s="439"/>
      <c r="U10" s="439"/>
      <c r="V10" s="439"/>
      <c r="W10" s="439"/>
      <c r="X10" s="439"/>
      <c r="Y10" s="439"/>
      <c r="Z10" s="439"/>
      <c r="AA10" s="439"/>
      <c r="AB10" s="439"/>
      <c r="AC10" s="439"/>
      <c r="AD10" s="439"/>
      <c r="AE10" s="439"/>
      <c r="AF10" s="412"/>
      <c r="AG10" s="444"/>
      <c r="AH10" s="444"/>
      <c r="AI10" s="445"/>
      <c r="AJ10" s="412"/>
      <c r="AK10" s="444"/>
      <c r="AL10" s="444"/>
      <c r="AM10" s="445"/>
      <c r="AN10" s="412"/>
      <c r="AO10" s="444"/>
      <c r="AP10" s="445"/>
      <c r="AQ10" s="303"/>
      <c r="AR10" s="304"/>
      <c r="AS10" s="305"/>
      <c r="AT10" s="53"/>
      <c r="AU10" s="58"/>
      <c r="AV10" s="53"/>
      <c r="AW10" s="53"/>
      <c r="AX10" s="53"/>
      <c r="AY10" s="53"/>
      <c r="AZ10" s="53"/>
      <c r="BA10" s="53"/>
      <c r="BB10" s="53"/>
    </row>
    <row r="11" spans="1:54" ht="18" customHeight="1" thickBot="1" x14ac:dyDescent="0.45">
      <c r="A11" s="33"/>
      <c r="B11" s="431"/>
      <c r="C11" s="432"/>
      <c r="D11" s="434"/>
      <c r="E11" s="432"/>
      <c r="F11" s="434"/>
      <c r="G11" s="432"/>
      <c r="H11" s="434" t="s">
        <v>56</v>
      </c>
      <c r="I11" s="449"/>
      <c r="J11" s="432"/>
      <c r="K11" s="434" t="s">
        <v>18</v>
      </c>
      <c r="L11" s="449"/>
      <c r="M11" s="432"/>
      <c r="N11" s="434" t="s">
        <v>19</v>
      </c>
      <c r="O11" s="449"/>
      <c r="P11" s="432"/>
      <c r="Q11" s="440"/>
      <c r="R11" s="440"/>
      <c r="S11" s="440"/>
      <c r="T11" s="440"/>
      <c r="U11" s="440"/>
      <c r="V11" s="440"/>
      <c r="W11" s="440"/>
      <c r="X11" s="440"/>
      <c r="Y11" s="440"/>
      <c r="Z11" s="440"/>
      <c r="AA11" s="440"/>
      <c r="AB11" s="440"/>
      <c r="AC11" s="440"/>
      <c r="AD11" s="440"/>
      <c r="AE11" s="440"/>
      <c r="AF11" s="446"/>
      <c r="AG11" s="447"/>
      <c r="AH11" s="447"/>
      <c r="AI11" s="448"/>
      <c r="AJ11" s="446"/>
      <c r="AK11" s="447"/>
      <c r="AL11" s="447"/>
      <c r="AM11" s="448"/>
      <c r="AN11" s="446"/>
      <c r="AO11" s="447"/>
      <c r="AP11" s="448"/>
      <c r="AQ11" s="306"/>
      <c r="AR11" s="307"/>
      <c r="AS11" s="308"/>
      <c r="AT11" s="53"/>
      <c r="AU11" s="115" t="s">
        <v>78</v>
      </c>
      <c r="AV11" s="115" t="s">
        <v>85</v>
      </c>
      <c r="AW11" s="116" t="s">
        <v>84</v>
      </c>
      <c r="AX11" s="115" t="s">
        <v>80</v>
      </c>
      <c r="AY11" s="115" t="s">
        <v>82</v>
      </c>
      <c r="AZ11" s="115" t="s">
        <v>107</v>
      </c>
      <c r="BA11" s="115" t="s">
        <v>105</v>
      </c>
      <c r="BB11" s="115" t="s">
        <v>106</v>
      </c>
    </row>
    <row r="12" spans="1:54" ht="29.25" customHeight="1" thickBot="1" x14ac:dyDescent="0.45">
      <c r="A12" s="29"/>
      <c r="B12" s="468"/>
      <c r="C12" s="469"/>
      <c r="D12" s="451" t="str">
        <f>IFERROR(IF(B12="","",MID("日月火水木金土",WEEKDAY(AW12),1)),"")</f>
        <v/>
      </c>
      <c r="E12" s="451"/>
      <c r="F12" s="453"/>
      <c r="G12" s="455"/>
      <c r="H12" s="470"/>
      <c r="I12" s="454"/>
      <c r="J12" s="455"/>
      <c r="K12" s="470"/>
      <c r="L12" s="454"/>
      <c r="M12" s="455"/>
      <c r="N12" s="471" t="str">
        <f>IF(OR(H12="",K12=""),"",K12-H12)</f>
        <v/>
      </c>
      <c r="O12" s="451"/>
      <c r="P12" s="452"/>
      <c r="Q12" s="450" t="str">
        <f>IF(N12="","",IF(N12*24&lt;4,0.25,IF(N12*24&lt;8,0.5,0.75)))</f>
        <v/>
      </c>
      <c r="R12" s="451"/>
      <c r="S12" s="452"/>
      <c r="T12" s="453"/>
      <c r="U12" s="454"/>
      <c r="V12" s="454"/>
      <c r="W12" s="454"/>
      <c r="X12" s="454"/>
      <c r="Y12" s="454"/>
      <c r="Z12" s="454"/>
      <c r="AA12" s="454"/>
      <c r="AB12" s="454"/>
      <c r="AC12" s="454"/>
      <c r="AD12" s="454"/>
      <c r="AE12" s="455"/>
      <c r="AF12" s="456" t="str">
        <f ca="1">IFERROR(IF(OR(B12="",F12="",H12="",K12="",$AX$5=""),"",INDEX(サービス費!F:F,MATCH(AY12,サービス費!D:D,0))+IF(T12="",0,INDEX(サービス費!F:F,MATCH(BA12,サービス費!D:D,0)))),"")</f>
        <v/>
      </c>
      <c r="AG12" s="457"/>
      <c r="AH12" s="457"/>
      <c r="AI12" s="458"/>
      <c r="AJ12" s="459" t="str">
        <f ca="1">IFERROR(IF(OR($Z$5="",AF12=""),"",IF($AX$5=1,AF12*0.1,0)),"")</f>
        <v/>
      </c>
      <c r="AK12" s="460"/>
      <c r="AL12" s="460"/>
      <c r="AM12" s="461"/>
      <c r="AN12" s="462"/>
      <c r="AO12" s="463"/>
      <c r="AP12" s="464"/>
      <c r="AQ12" s="465"/>
      <c r="AR12" s="466"/>
      <c r="AS12" s="467"/>
      <c r="AT12" s="53"/>
      <c r="AU12" s="115">
        <v>1</v>
      </c>
      <c r="AV12" s="115" t="str">
        <f ca="1">TEXT($AV$2,"000")&amp;TEXT(AU12,"00")</f>
        <v>00301</v>
      </c>
      <c r="AW12" s="116" t="str">
        <f>IFERROR(IF(B12="","",DATEVALUE(利用者情報!$F$3&amp;利用者情報!$H$3&amp;利用者情報!$I$3&amp;利用者情報!$J$3&amp;B12&amp;"日")),"")</f>
        <v/>
      </c>
      <c r="AX12" s="115" t="str">
        <f>IF(F12="","",F12*10)</f>
        <v/>
      </c>
      <c r="AY12" s="115" t="str">
        <f>IF(Q12="","",AX12&amp;Q12)</f>
        <v/>
      </c>
      <c r="AZ12" s="115" t="str">
        <f>IFERROR(IF(AY12="","",INDEX(サービス費!E:E,MATCH(AY12,サービス費!D:D,0))),"")</f>
        <v/>
      </c>
      <c r="BA12" s="115" t="str">
        <f>IF(T12="入浴加算","100","")</f>
        <v/>
      </c>
      <c r="BB12" s="115" t="str">
        <f>IFERROR(IF(BA12="","",INDEX(サービス費!E:E,MATCH(BA12,サービス費!D:D,0))),"")</f>
        <v/>
      </c>
    </row>
    <row r="13" spans="1:54" ht="29.25" customHeight="1" thickBot="1" x14ac:dyDescent="0.45">
      <c r="A13" s="29"/>
      <c r="B13" s="468"/>
      <c r="C13" s="469"/>
      <c r="D13" s="451" t="str">
        <f t="shared" ref="D13:D31" si="0">IFERROR(IF(B13="","",MID("日月火水木金土",WEEKDAY(AW13),1)),"")</f>
        <v/>
      </c>
      <c r="E13" s="451"/>
      <c r="F13" s="453"/>
      <c r="G13" s="455"/>
      <c r="H13" s="470"/>
      <c r="I13" s="454"/>
      <c r="J13" s="455"/>
      <c r="K13" s="470"/>
      <c r="L13" s="454"/>
      <c r="M13" s="455"/>
      <c r="N13" s="471" t="str">
        <f t="shared" ref="N13:N31" si="1">IF(OR(H13="",K13=""),"",K13-H13)</f>
        <v/>
      </c>
      <c r="O13" s="451"/>
      <c r="P13" s="452"/>
      <c r="Q13" s="450" t="str">
        <f t="shared" ref="Q13:Q31" si="2">IF(N13="","",IF(N13*24&lt;4,0.25,IF(N13*24&lt;8,0.5,0.75)))</f>
        <v/>
      </c>
      <c r="R13" s="451"/>
      <c r="S13" s="452"/>
      <c r="T13" s="453"/>
      <c r="U13" s="454"/>
      <c r="V13" s="454"/>
      <c r="W13" s="454"/>
      <c r="X13" s="454"/>
      <c r="Y13" s="454"/>
      <c r="Z13" s="454"/>
      <c r="AA13" s="454"/>
      <c r="AB13" s="454"/>
      <c r="AC13" s="454"/>
      <c r="AD13" s="454"/>
      <c r="AE13" s="455"/>
      <c r="AF13" s="456" t="str">
        <f ca="1">IFERROR(IF(OR(B13="",F13="",H13="",K13="",$AX$5=""),"",INDEX(サービス費!F:F,MATCH(AY13,サービス費!D:D,0))+IF(T13="",0,INDEX(サービス費!F:F,MATCH(BA13,サービス費!D:D,0)))),"")</f>
        <v/>
      </c>
      <c r="AG13" s="457"/>
      <c r="AH13" s="457"/>
      <c r="AI13" s="458"/>
      <c r="AJ13" s="472" t="str">
        <f ca="1">IFERROR(IF(OR($Z$5="",AF13=""),"",IF($AX$5=1,AF13*0.1,0)),"")</f>
        <v/>
      </c>
      <c r="AK13" s="473"/>
      <c r="AL13" s="473"/>
      <c r="AM13" s="474"/>
      <c r="AN13" s="462"/>
      <c r="AO13" s="463"/>
      <c r="AP13" s="464"/>
      <c r="AQ13" s="465"/>
      <c r="AR13" s="466"/>
      <c r="AS13" s="467"/>
      <c r="AT13" s="53"/>
      <c r="AU13" s="115">
        <v>2</v>
      </c>
      <c r="AV13" s="115" t="str">
        <f t="shared" ref="AV13:AV31" ca="1" si="3">TEXT($AV$2,"000")&amp;TEXT(AU13,"00")</f>
        <v>00302</v>
      </c>
      <c r="AW13" s="116" t="str">
        <f>IFERROR(IF(B13="","",DATEVALUE(利用者情報!$F$3&amp;利用者情報!$H$3&amp;利用者情報!$I$3&amp;利用者情報!$J$3&amp;B13&amp;"日")),"")</f>
        <v/>
      </c>
      <c r="AX13" s="115" t="str">
        <f t="shared" ref="AX13:AX31" si="4">IF(F13="","",F13*10)</f>
        <v/>
      </c>
      <c r="AY13" s="115" t="str">
        <f t="shared" ref="AY13:AY31" si="5">IF(Q13="","",AX13&amp;Q13)</f>
        <v/>
      </c>
      <c r="AZ13" s="115" t="str">
        <f>IFERROR(IF(AY13="","",INDEX(サービス費!E:E,MATCH(AY13,サービス費!D:D,0))),"")</f>
        <v/>
      </c>
      <c r="BA13" s="115" t="str">
        <f t="shared" ref="BA13:BA31" si="6">IF(T13="入浴加算","100","")</f>
        <v/>
      </c>
      <c r="BB13" s="115" t="str">
        <f>IFERROR(IF(BA13="","",INDEX(サービス費!E:E,MATCH(BA13,サービス費!D:D,0))),"")</f>
        <v/>
      </c>
    </row>
    <row r="14" spans="1:54" ht="29.25" customHeight="1" thickBot="1" x14ac:dyDescent="0.45">
      <c r="A14" s="29"/>
      <c r="B14" s="468"/>
      <c r="C14" s="469"/>
      <c r="D14" s="451" t="str">
        <f t="shared" si="0"/>
        <v/>
      </c>
      <c r="E14" s="451"/>
      <c r="F14" s="453"/>
      <c r="G14" s="455"/>
      <c r="H14" s="470"/>
      <c r="I14" s="454"/>
      <c r="J14" s="455"/>
      <c r="K14" s="470"/>
      <c r="L14" s="454"/>
      <c r="M14" s="455"/>
      <c r="N14" s="471" t="str">
        <f t="shared" si="1"/>
        <v/>
      </c>
      <c r="O14" s="451"/>
      <c r="P14" s="452"/>
      <c r="Q14" s="475" t="str">
        <f t="shared" si="2"/>
        <v/>
      </c>
      <c r="R14" s="476"/>
      <c r="S14" s="477"/>
      <c r="T14" s="453"/>
      <c r="U14" s="454"/>
      <c r="V14" s="454"/>
      <c r="W14" s="454"/>
      <c r="X14" s="454"/>
      <c r="Y14" s="454"/>
      <c r="Z14" s="454"/>
      <c r="AA14" s="454"/>
      <c r="AB14" s="454"/>
      <c r="AC14" s="454"/>
      <c r="AD14" s="454"/>
      <c r="AE14" s="455"/>
      <c r="AF14" s="456" t="str">
        <f ca="1">IFERROR(IF(OR(B14="",F14="",H14="",K14="",$AX$5=""),"",INDEX(サービス費!F:F,MATCH(AY14,サービス費!D:D,0))+IF(T14="",0,INDEX(サービス費!F:F,MATCH(BA14,サービス費!D:D,0)))),"")</f>
        <v/>
      </c>
      <c r="AG14" s="457"/>
      <c r="AH14" s="457"/>
      <c r="AI14" s="458"/>
      <c r="AJ14" s="456" t="str">
        <f t="shared" ref="AJ14:AJ31" ca="1" si="7">IFERROR(IF(OR($Z$5="",AF14=""),"",IF($AX$5=1,AF14*0.1,0)),"")</f>
        <v/>
      </c>
      <c r="AK14" s="457"/>
      <c r="AL14" s="457"/>
      <c r="AM14" s="458"/>
      <c r="AN14" s="462"/>
      <c r="AO14" s="463"/>
      <c r="AP14" s="464"/>
      <c r="AQ14" s="465"/>
      <c r="AR14" s="466"/>
      <c r="AS14" s="467"/>
      <c r="AT14" s="53"/>
      <c r="AU14" s="115">
        <v>3</v>
      </c>
      <c r="AV14" s="115" t="str">
        <f t="shared" ca="1" si="3"/>
        <v>00303</v>
      </c>
      <c r="AW14" s="116" t="str">
        <f>IFERROR(IF(B14="","",DATEVALUE(利用者情報!$F$3&amp;利用者情報!$H$3&amp;利用者情報!$I$3&amp;利用者情報!$J$3&amp;B14&amp;"日")),"")</f>
        <v/>
      </c>
      <c r="AX14" s="115" t="str">
        <f t="shared" si="4"/>
        <v/>
      </c>
      <c r="AY14" s="115" t="str">
        <f t="shared" si="5"/>
        <v/>
      </c>
      <c r="AZ14" s="115" t="str">
        <f>IFERROR(IF(AY14="","",INDEX(サービス費!E:E,MATCH(AY14,サービス費!D:D,0))),"")</f>
        <v/>
      </c>
      <c r="BA14" s="115" t="str">
        <f t="shared" si="6"/>
        <v/>
      </c>
      <c r="BB14" s="115" t="str">
        <f>IFERROR(IF(BA14="","",INDEX(サービス費!E:E,MATCH(BA14,サービス費!D:D,0))),"")</f>
        <v/>
      </c>
    </row>
    <row r="15" spans="1:54" ht="29.25" customHeight="1" thickBot="1" x14ac:dyDescent="0.45">
      <c r="A15" s="29"/>
      <c r="B15" s="468"/>
      <c r="C15" s="469"/>
      <c r="D15" s="451" t="str">
        <f t="shared" si="0"/>
        <v/>
      </c>
      <c r="E15" s="451"/>
      <c r="F15" s="453"/>
      <c r="G15" s="455"/>
      <c r="H15" s="470"/>
      <c r="I15" s="454"/>
      <c r="J15" s="455"/>
      <c r="K15" s="470"/>
      <c r="L15" s="454"/>
      <c r="M15" s="455"/>
      <c r="N15" s="471" t="str">
        <f t="shared" si="1"/>
        <v/>
      </c>
      <c r="O15" s="451"/>
      <c r="P15" s="452"/>
      <c r="Q15" s="475" t="str">
        <f t="shared" si="2"/>
        <v/>
      </c>
      <c r="R15" s="476"/>
      <c r="S15" s="477"/>
      <c r="T15" s="453"/>
      <c r="U15" s="454"/>
      <c r="V15" s="454"/>
      <c r="W15" s="454"/>
      <c r="X15" s="454"/>
      <c r="Y15" s="454"/>
      <c r="Z15" s="454"/>
      <c r="AA15" s="454"/>
      <c r="AB15" s="454"/>
      <c r="AC15" s="454"/>
      <c r="AD15" s="454"/>
      <c r="AE15" s="455"/>
      <c r="AF15" s="456" t="str">
        <f ca="1">IFERROR(IF(OR(B15="",F15="",H15="",K15="",$AX$5=""),"",INDEX(サービス費!F:F,MATCH(AY15,サービス費!D:D,0))+IF(T15="",0,INDEX(サービス費!F:F,MATCH(BA15,サービス費!D:D,0)))),"")</f>
        <v/>
      </c>
      <c r="AG15" s="457"/>
      <c r="AH15" s="457"/>
      <c r="AI15" s="458"/>
      <c r="AJ15" s="456" t="str">
        <f t="shared" ca="1" si="7"/>
        <v/>
      </c>
      <c r="AK15" s="457"/>
      <c r="AL15" s="457"/>
      <c r="AM15" s="458"/>
      <c r="AN15" s="462"/>
      <c r="AO15" s="463"/>
      <c r="AP15" s="464"/>
      <c r="AQ15" s="465"/>
      <c r="AR15" s="466"/>
      <c r="AS15" s="467"/>
      <c r="AT15" s="53"/>
      <c r="AU15" s="115">
        <v>4</v>
      </c>
      <c r="AV15" s="115" t="str">
        <f t="shared" ca="1" si="3"/>
        <v>00304</v>
      </c>
      <c r="AW15" s="116" t="str">
        <f>IFERROR(IF(B15="","",DATEVALUE(利用者情報!$F$3&amp;利用者情報!$H$3&amp;利用者情報!$I$3&amp;利用者情報!$J$3&amp;B15&amp;"日")),"")</f>
        <v/>
      </c>
      <c r="AX15" s="115" t="str">
        <f t="shared" si="4"/>
        <v/>
      </c>
      <c r="AY15" s="115" t="str">
        <f t="shared" si="5"/>
        <v/>
      </c>
      <c r="AZ15" s="115" t="str">
        <f>IFERROR(IF(AY15="","",INDEX(サービス費!E:E,MATCH(AY15,サービス費!D:D,0))),"")</f>
        <v/>
      </c>
      <c r="BA15" s="115" t="str">
        <f t="shared" si="6"/>
        <v/>
      </c>
      <c r="BB15" s="115" t="str">
        <f>IFERROR(IF(BA15="","",INDEX(サービス費!E:E,MATCH(BA15,サービス費!D:D,0))),"")</f>
        <v/>
      </c>
    </row>
    <row r="16" spans="1:54" ht="29.25" customHeight="1" thickBot="1" x14ac:dyDescent="0.45">
      <c r="A16" s="29"/>
      <c r="B16" s="468"/>
      <c r="C16" s="469"/>
      <c r="D16" s="451" t="str">
        <f t="shared" si="0"/>
        <v/>
      </c>
      <c r="E16" s="451"/>
      <c r="F16" s="453"/>
      <c r="G16" s="455"/>
      <c r="H16" s="470"/>
      <c r="I16" s="454"/>
      <c r="J16" s="455"/>
      <c r="K16" s="470"/>
      <c r="L16" s="454"/>
      <c r="M16" s="455"/>
      <c r="N16" s="471" t="str">
        <f t="shared" si="1"/>
        <v/>
      </c>
      <c r="O16" s="451"/>
      <c r="P16" s="452"/>
      <c r="Q16" s="475" t="str">
        <f t="shared" si="2"/>
        <v/>
      </c>
      <c r="R16" s="476"/>
      <c r="S16" s="477"/>
      <c r="T16" s="453"/>
      <c r="U16" s="454"/>
      <c r="V16" s="454"/>
      <c r="W16" s="454"/>
      <c r="X16" s="454"/>
      <c r="Y16" s="454"/>
      <c r="Z16" s="454"/>
      <c r="AA16" s="454"/>
      <c r="AB16" s="454"/>
      <c r="AC16" s="454"/>
      <c r="AD16" s="454"/>
      <c r="AE16" s="455"/>
      <c r="AF16" s="456" t="str">
        <f ca="1">IFERROR(IF(OR(B16="",F16="",H16="",K16="",$AX$5=""),"",INDEX(サービス費!F:F,MATCH(AY16,サービス費!D:D,0))+IF(T16="",0,INDEX(サービス費!F:F,MATCH(BA16,サービス費!D:D,0)))),"")</f>
        <v/>
      </c>
      <c r="AG16" s="457"/>
      <c r="AH16" s="457"/>
      <c r="AI16" s="458"/>
      <c r="AJ16" s="456" t="str">
        <f t="shared" ca="1" si="7"/>
        <v/>
      </c>
      <c r="AK16" s="457"/>
      <c r="AL16" s="457"/>
      <c r="AM16" s="458"/>
      <c r="AN16" s="462"/>
      <c r="AO16" s="463"/>
      <c r="AP16" s="464"/>
      <c r="AQ16" s="465"/>
      <c r="AR16" s="466"/>
      <c r="AS16" s="467"/>
      <c r="AT16" s="53"/>
      <c r="AU16" s="115">
        <v>5</v>
      </c>
      <c r="AV16" s="115" t="str">
        <f t="shared" ca="1" si="3"/>
        <v>00305</v>
      </c>
      <c r="AW16" s="116" t="str">
        <f>IFERROR(IF(B16="","",DATEVALUE(利用者情報!$F$3&amp;利用者情報!$H$3&amp;利用者情報!$I$3&amp;利用者情報!$J$3&amp;B16&amp;"日")),"")</f>
        <v/>
      </c>
      <c r="AX16" s="115" t="str">
        <f t="shared" si="4"/>
        <v/>
      </c>
      <c r="AY16" s="115" t="str">
        <f t="shared" si="5"/>
        <v/>
      </c>
      <c r="AZ16" s="115" t="str">
        <f>IFERROR(IF(AY16="","",INDEX(サービス費!E:E,MATCH(AY16,サービス費!D:D,0))),"")</f>
        <v/>
      </c>
      <c r="BA16" s="115" t="str">
        <f t="shared" si="6"/>
        <v/>
      </c>
      <c r="BB16" s="115" t="str">
        <f>IFERROR(IF(BA16="","",INDEX(サービス費!E:E,MATCH(BA16,サービス費!D:D,0))),"")</f>
        <v/>
      </c>
    </row>
    <row r="17" spans="1:54" ht="29.25" customHeight="1" thickBot="1" x14ac:dyDescent="0.45">
      <c r="A17" s="29"/>
      <c r="B17" s="468"/>
      <c r="C17" s="469"/>
      <c r="D17" s="451" t="str">
        <f t="shared" si="0"/>
        <v/>
      </c>
      <c r="E17" s="451"/>
      <c r="F17" s="453"/>
      <c r="G17" s="455"/>
      <c r="H17" s="470"/>
      <c r="I17" s="454"/>
      <c r="J17" s="455"/>
      <c r="K17" s="470"/>
      <c r="L17" s="454"/>
      <c r="M17" s="455"/>
      <c r="N17" s="471" t="str">
        <f t="shared" si="1"/>
        <v/>
      </c>
      <c r="O17" s="451"/>
      <c r="P17" s="452"/>
      <c r="Q17" s="475" t="str">
        <f t="shared" si="2"/>
        <v/>
      </c>
      <c r="R17" s="476"/>
      <c r="S17" s="477"/>
      <c r="T17" s="453"/>
      <c r="U17" s="454"/>
      <c r="V17" s="454"/>
      <c r="W17" s="454"/>
      <c r="X17" s="454"/>
      <c r="Y17" s="454"/>
      <c r="Z17" s="454"/>
      <c r="AA17" s="454"/>
      <c r="AB17" s="454"/>
      <c r="AC17" s="454"/>
      <c r="AD17" s="454"/>
      <c r="AE17" s="455"/>
      <c r="AF17" s="456" t="str">
        <f ca="1">IFERROR(IF(OR(B17="",F17="",H17="",K17="",$AX$5=""),"",INDEX(サービス費!F:F,MATCH(AY17,サービス費!D:D,0))+IF(T17="",0,INDEX(サービス費!F:F,MATCH(BA17,サービス費!D:D,0)))),"")</f>
        <v/>
      </c>
      <c r="AG17" s="457"/>
      <c r="AH17" s="457"/>
      <c r="AI17" s="458"/>
      <c r="AJ17" s="456" t="str">
        <f t="shared" ca="1" si="7"/>
        <v/>
      </c>
      <c r="AK17" s="457"/>
      <c r="AL17" s="457"/>
      <c r="AM17" s="458"/>
      <c r="AN17" s="462"/>
      <c r="AO17" s="463"/>
      <c r="AP17" s="464"/>
      <c r="AQ17" s="465"/>
      <c r="AR17" s="466"/>
      <c r="AS17" s="467"/>
      <c r="AT17" s="53"/>
      <c r="AU17" s="115">
        <v>6</v>
      </c>
      <c r="AV17" s="115" t="str">
        <f t="shared" ca="1" si="3"/>
        <v>00306</v>
      </c>
      <c r="AW17" s="116" t="str">
        <f>IFERROR(IF(B17="","",DATEVALUE(利用者情報!$F$3&amp;利用者情報!$H$3&amp;利用者情報!$I$3&amp;利用者情報!$J$3&amp;B17&amp;"日")),"")</f>
        <v/>
      </c>
      <c r="AX17" s="115" t="str">
        <f t="shared" si="4"/>
        <v/>
      </c>
      <c r="AY17" s="115" t="str">
        <f t="shared" si="5"/>
        <v/>
      </c>
      <c r="AZ17" s="115" t="str">
        <f>IFERROR(IF(AY17="","",INDEX(サービス費!E:E,MATCH(AY17,サービス費!D:D,0))),"")</f>
        <v/>
      </c>
      <c r="BA17" s="115" t="str">
        <f t="shared" si="6"/>
        <v/>
      </c>
      <c r="BB17" s="115" t="str">
        <f>IFERROR(IF(BA17="","",INDEX(サービス費!E:E,MATCH(BA17,サービス費!D:D,0))),"")</f>
        <v/>
      </c>
    </row>
    <row r="18" spans="1:54" ht="29.25" customHeight="1" thickBot="1" x14ac:dyDescent="0.45">
      <c r="A18" s="29"/>
      <c r="B18" s="468"/>
      <c r="C18" s="469"/>
      <c r="D18" s="451" t="str">
        <f t="shared" si="0"/>
        <v/>
      </c>
      <c r="E18" s="451"/>
      <c r="F18" s="453"/>
      <c r="G18" s="455"/>
      <c r="H18" s="470"/>
      <c r="I18" s="454"/>
      <c r="J18" s="455"/>
      <c r="K18" s="470"/>
      <c r="L18" s="454"/>
      <c r="M18" s="455"/>
      <c r="N18" s="471" t="str">
        <f t="shared" si="1"/>
        <v/>
      </c>
      <c r="O18" s="451"/>
      <c r="P18" s="452"/>
      <c r="Q18" s="475" t="str">
        <f t="shared" si="2"/>
        <v/>
      </c>
      <c r="R18" s="476"/>
      <c r="S18" s="477"/>
      <c r="T18" s="453"/>
      <c r="U18" s="454"/>
      <c r="V18" s="454"/>
      <c r="W18" s="454"/>
      <c r="X18" s="454"/>
      <c r="Y18" s="454"/>
      <c r="Z18" s="454"/>
      <c r="AA18" s="454"/>
      <c r="AB18" s="454"/>
      <c r="AC18" s="454"/>
      <c r="AD18" s="454"/>
      <c r="AE18" s="455"/>
      <c r="AF18" s="456" t="str">
        <f ca="1">IFERROR(IF(OR(B18="",F18="",H18="",K18="",$AX$5=""),"",INDEX(サービス費!F:F,MATCH(AY18,サービス費!D:D,0))+IF(T18="",0,INDEX(サービス費!F:F,MATCH(BA18,サービス費!D:D,0)))),"")</f>
        <v/>
      </c>
      <c r="AG18" s="457"/>
      <c r="AH18" s="457"/>
      <c r="AI18" s="458"/>
      <c r="AJ18" s="456" t="str">
        <f t="shared" ca="1" si="7"/>
        <v/>
      </c>
      <c r="AK18" s="457"/>
      <c r="AL18" s="457"/>
      <c r="AM18" s="458"/>
      <c r="AN18" s="462"/>
      <c r="AO18" s="463"/>
      <c r="AP18" s="464"/>
      <c r="AQ18" s="465"/>
      <c r="AR18" s="466"/>
      <c r="AS18" s="467"/>
      <c r="AT18" s="53"/>
      <c r="AU18" s="115">
        <v>7</v>
      </c>
      <c r="AV18" s="115" t="str">
        <f t="shared" ca="1" si="3"/>
        <v>00307</v>
      </c>
      <c r="AW18" s="116" t="str">
        <f>IFERROR(IF(B18="","",DATEVALUE(利用者情報!$F$3&amp;利用者情報!$H$3&amp;利用者情報!$I$3&amp;利用者情報!$J$3&amp;B18&amp;"日")),"")</f>
        <v/>
      </c>
      <c r="AX18" s="115" t="str">
        <f t="shared" si="4"/>
        <v/>
      </c>
      <c r="AY18" s="115" t="str">
        <f t="shared" si="5"/>
        <v/>
      </c>
      <c r="AZ18" s="115" t="str">
        <f>IFERROR(IF(AY18="","",INDEX(サービス費!E:E,MATCH(AY18,サービス費!D:D,0))),"")</f>
        <v/>
      </c>
      <c r="BA18" s="115" t="str">
        <f t="shared" si="6"/>
        <v/>
      </c>
      <c r="BB18" s="115" t="str">
        <f>IFERROR(IF(BA18="","",INDEX(サービス費!E:E,MATCH(BA18,サービス費!D:D,0))),"")</f>
        <v/>
      </c>
    </row>
    <row r="19" spans="1:54" ht="29.25" customHeight="1" thickBot="1" x14ac:dyDescent="0.45">
      <c r="A19" s="29"/>
      <c r="B19" s="468"/>
      <c r="C19" s="469"/>
      <c r="D19" s="451" t="str">
        <f t="shared" si="0"/>
        <v/>
      </c>
      <c r="E19" s="451"/>
      <c r="F19" s="453"/>
      <c r="G19" s="455"/>
      <c r="H19" s="470"/>
      <c r="I19" s="454"/>
      <c r="J19" s="455"/>
      <c r="K19" s="470"/>
      <c r="L19" s="454"/>
      <c r="M19" s="455"/>
      <c r="N19" s="471" t="str">
        <f t="shared" si="1"/>
        <v/>
      </c>
      <c r="O19" s="451"/>
      <c r="P19" s="452"/>
      <c r="Q19" s="475" t="str">
        <f t="shared" si="2"/>
        <v/>
      </c>
      <c r="R19" s="476"/>
      <c r="S19" s="477"/>
      <c r="T19" s="453"/>
      <c r="U19" s="454"/>
      <c r="V19" s="454"/>
      <c r="W19" s="454"/>
      <c r="X19" s="454"/>
      <c r="Y19" s="454"/>
      <c r="Z19" s="454"/>
      <c r="AA19" s="454"/>
      <c r="AB19" s="454"/>
      <c r="AC19" s="454"/>
      <c r="AD19" s="454"/>
      <c r="AE19" s="455"/>
      <c r="AF19" s="456" t="str">
        <f ca="1">IFERROR(IF(OR(B19="",F19="",H19="",K19="",$AX$5=""),"",INDEX(サービス費!F:F,MATCH(AY19,サービス費!D:D,0))+IF(T19="",0,INDEX(サービス費!F:F,MATCH(BA19,サービス費!D:D,0)))),"")</f>
        <v/>
      </c>
      <c r="AG19" s="457"/>
      <c r="AH19" s="457"/>
      <c r="AI19" s="458"/>
      <c r="AJ19" s="456" t="str">
        <f t="shared" ca="1" si="7"/>
        <v/>
      </c>
      <c r="AK19" s="457"/>
      <c r="AL19" s="457"/>
      <c r="AM19" s="458"/>
      <c r="AN19" s="462"/>
      <c r="AO19" s="463"/>
      <c r="AP19" s="464"/>
      <c r="AQ19" s="465"/>
      <c r="AR19" s="466"/>
      <c r="AS19" s="467"/>
      <c r="AT19" s="53"/>
      <c r="AU19" s="115">
        <v>8</v>
      </c>
      <c r="AV19" s="115" t="str">
        <f t="shared" ca="1" si="3"/>
        <v>00308</v>
      </c>
      <c r="AW19" s="116" t="str">
        <f>IFERROR(IF(B19="","",DATEVALUE(利用者情報!$F$3&amp;利用者情報!$H$3&amp;利用者情報!$I$3&amp;利用者情報!$J$3&amp;B19&amp;"日")),"")</f>
        <v/>
      </c>
      <c r="AX19" s="115" t="str">
        <f t="shared" si="4"/>
        <v/>
      </c>
      <c r="AY19" s="115" t="str">
        <f t="shared" si="5"/>
        <v/>
      </c>
      <c r="AZ19" s="115" t="str">
        <f>IFERROR(IF(AY19="","",INDEX(サービス費!E:E,MATCH(AY19,サービス費!D:D,0))),"")</f>
        <v/>
      </c>
      <c r="BA19" s="115" t="str">
        <f t="shared" si="6"/>
        <v/>
      </c>
      <c r="BB19" s="115" t="str">
        <f>IFERROR(IF(BA19="","",INDEX(サービス費!E:E,MATCH(BA19,サービス費!D:D,0))),"")</f>
        <v/>
      </c>
    </row>
    <row r="20" spans="1:54" ht="29.25" customHeight="1" thickBot="1" x14ac:dyDescent="0.45">
      <c r="A20" s="29"/>
      <c r="B20" s="468"/>
      <c r="C20" s="469"/>
      <c r="D20" s="451" t="str">
        <f t="shared" si="0"/>
        <v/>
      </c>
      <c r="E20" s="451"/>
      <c r="F20" s="453"/>
      <c r="G20" s="455"/>
      <c r="H20" s="470"/>
      <c r="I20" s="454"/>
      <c r="J20" s="455"/>
      <c r="K20" s="470"/>
      <c r="L20" s="454"/>
      <c r="M20" s="455"/>
      <c r="N20" s="471" t="str">
        <f t="shared" si="1"/>
        <v/>
      </c>
      <c r="O20" s="451"/>
      <c r="P20" s="452"/>
      <c r="Q20" s="475" t="str">
        <f t="shared" si="2"/>
        <v/>
      </c>
      <c r="R20" s="476"/>
      <c r="S20" s="477"/>
      <c r="T20" s="453"/>
      <c r="U20" s="454"/>
      <c r="V20" s="454"/>
      <c r="W20" s="454"/>
      <c r="X20" s="454"/>
      <c r="Y20" s="454"/>
      <c r="Z20" s="454"/>
      <c r="AA20" s="454"/>
      <c r="AB20" s="454"/>
      <c r="AC20" s="454"/>
      <c r="AD20" s="454"/>
      <c r="AE20" s="455"/>
      <c r="AF20" s="456" t="str">
        <f ca="1">IFERROR(IF(OR(B20="",F20="",H20="",K20="",$AX$5=""),"",INDEX(サービス費!F:F,MATCH(AY20,サービス費!D:D,0))+IF(T20="",0,INDEX(サービス費!F:F,MATCH(BA20,サービス費!D:D,0)))),"")</f>
        <v/>
      </c>
      <c r="AG20" s="457"/>
      <c r="AH20" s="457"/>
      <c r="AI20" s="458"/>
      <c r="AJ20" s="456" t="str">
        <f t="shared" ca="1" si="7"/>
        <v/>
      </c>
      <c r="AK20" s="457"/>
      <c r="AL20" s="457"/>
      <c r="AM20" s="458"/>
      <c r="AN20" s="462"/>
      <c r="AO20" s="463"/>
      <c r="AP20" s="464"/>
      <c r="AQ20" s="465"/>
      <c r="AR20" s="466"/>
      <c r="AS20" s="467"/>
      <c r="AT20" s="53"/>
      <c r="AU20" s="115">
        <v>9</v>
      </c>
      <c r="AV20" s="115" t="str">
        <f t="shared" ca="1" si="3"/>
        <v>00309</v>
      </c>
      <c r="AW20" s="116" t="str">
        <f>IFERROR(IF(B20="","",DATEVALUE(利用者情報!$F$3&amp;利用者情報!$H$3&amp;利用者情報!$I$3&amp;利用者情報!$J$3&amp;B20&amp;"日")),"")</f>
        <v/>
      </c>
      <c r="AX20" s="115" t="str">
        <f t="shared" si="4"/>
        <v/>
      </c>
      <c r="AY20" s="115" t="str">
        <f t="shared" si="5"/>
        <v/>
      </c>
      <c r="AZ20" s="115" t="str">
        <f>IFERROR(IF(AY20="","",INDEX(サービス費!E:E,MATCH(AY20,サービス費!D:D,0))),"")</f>
        <v/>
      </c>
      <c r="BA20" s="115" t="str">
        <f t="shared" si="6"/>
        <v/>
      </c>
      <c r="BB20" s="115" t="str">
        <f>IFERROR(IF(BA20="","",INDEX(サービス費!E:E,MATCH(BA20,サービス費!D:D,0))),"")</f>
        <v/>
      </c>
    </row>
    <row r="21" spans="1:54" ht="29.25" customHeight="1" thickBot="1" x14ac:dyDescent="0.45">
      <c r="A21" s="29"/>
      <c r="B21" s="468"/>
      <c r="C21" s="469"/>
      <c r="D21" s="451" t="str">
        <f t="shared" si="0"/>
        <v/>
      </c>
      <c r="E21" s="451"/>
      <c r="F21" s="453"/>
      <c r="G21" s="455"/>
      <c r="H21" s="470"/>
      <c r="I21" s="454"/>
      <c r="J21" s="455"/>
      <c r="K21" s="470"/>
      <c r="L21" s="454"/>
      <c r="M21" s="455"/>
      <c r="N21" s="471" t="str">
        <f t="shared" si="1"/>
        <v/>
      </c>
      <c r="O21" s="451"/>
      <c r="P21" s="452"/>
      <c r="Q21" s="475" t="str">
        <f t="shared" si="2"/>
        <v/>
      </c>
      <c r="R21" s="476"/>
      <c r="S21" s="477"/>
      <c r="T21" s="453"/>
      <c r="U21" s="454"/>
      <c r="V21" s="454"/>
      <c r="W21" s="454"/>
      <c r="X21" s="454"/>
      <c r="Y21" s="454"/>
      <c r="Z21" s="454"/>
      <c r="AA21" s="454"/>
      <c r="AB21" s="454"/>
      <c r="AC21" s="454"/>
      <c r="AD21" s="454"/>
      <c r="AE21" s="455"/>
      <c r="AF21" s="456" t="str">
        <f ca="1">IFERROR(IF(OR(B21="",F21="",H21="",K21="",$AX$5=""),"",INDEX(サービス費!F:F,MATCH(AY21,サービス費!D:D,0))+IF(T21="",0,INDEX(サービス費!F:F,MATCH(BA21,サービス費!D:D,0)))),"")</f>
        <v/>
      </c>
      <c r="AG21" s="457"/>
      <c r="AH21" s="457"/>
      <c r="AI21" s="458"/>
      <c r="AJ21" s="456" t="str">
        <f t="shared" ca="1" si="7"/>
        <v/>
      </c>
      <c r="AK21" s="457"/>
      <c r="AL21" s="457"/>
      <c r="AM21" s="458"/>
      <c r="AN21" s="462"/>
      <c r="AO21" s="463"/>
      <c r="AP21" s="464"/>
      <c r="AQ21" s="465"/>
      <c r="AR21" s="466"/>
      <c r="AS21" s="467"/>
      <c r="AT21" s="53"/>
      <c r="AU21" s="115">
        <v>10</v>
      </c>
      <c r="AV21" s="115" t="str">
        <f t="shared" ca="1" si="3"/>
        <v>00310</v>
      </c>
      <c r="AW21" s="116" t="str">
        <f>IFERROR(IF(B21="","",DATEVALUE(利用者情報!$F$3&amp;利用者情報!$H$3&amp;利用者情報!$I$3&amp;利用者情報!$J$3&amp;B21&amp;"日")),"")</f>
        <v/>
      </c>
      <c r="AX21" s="115" t="str">
        <f t="shared" si="4"/>
        <v/>
      </c>
      <c r="AY21" s="115" t="str">
        <f t="shared" si="5"/>
        <v/>
      </c>
      <c r="AZ21" s="115" t="str">
        <f>IFERROR(IF(AY21="","",INDEX(サービス費!E:E,MATCH(AY21,サービス費!D:D,0))),"")</f>
        <v/>
      </c>
      <c r="BA21" s="115" t="str">
        <f t="shared" si="6"/>
        <v/>
      </c>
      <c r="BB21" s="115" t="str">
        <f>IFERROR(IF(BA21="","",INDEX(サービス費!E:E,MATCH(BA21,サービス費!D:D,0))),"")</f>
        <v/>
      </c>
    </row>
    <row r="22" spans="1:54" ht="29.25" customHeight="1" thickBot="1" x14ac:dyDescent="0.45">
      <c r="A22" s="29"/>
      <c r="B22" s="468"/>
      <c r="C22" s="469"/>
      <c r="D22" s="451" t="str">
        <f t="shared" si="0"/>
        <v/>
      </c>
      <c r="E22" s="451"/>
      <c r="F22" s="453"/>
      <c r="G22" s="455"/>
      <c r="H22" s="470"/>
      <c r="I22" s="454"/>
      <c r="J22" s="455"/>
      <c r="K22" s="470"/>
      <c r="L22" s="454"/>
      <c r="M22" s="455"/>
      <c r="N22" s="471" t="str">
        <f t="shared" si="1"/>
        <v/>
      </c>
      <c r="O22" s="451"/>
      <c r="P22" s="452"/>
      <c r="Q22" s="475" t="str">
        <f t="shared" si="2"/>
        <v/>
      </c>
      <c r="R22" s="476"/>
      <c r="S22" s="477"/>
      <c r="T22" s="453"/>
      <c r="U22" s="454"/>
      <c r="V22" s="454"/>
      <c r="W22" s="454"/>
      <c r="X22" s="454"/>
      <c r="Y22" s="454"/>
      <c r="Z22" s="454"/>
      <c r="AA22" s="454"/>
      <c r="AB22" s="454"/>
      <c r="AC22" s="454"/>
      <c r="AD22" s="454"/>
      <c r="AE22" s="455"/>
      <c r="AF22" s="456" t="str">
        <f ca="1">IFERROR(IF(OR(B22="",F22="",H22="",K22="",$AX$5=""),"",INDEX(サービス費!F:F,MATCH(AY22,サービス費!D:D,0))+IF(T22="",0,INDEX(サービス費!F:F,MATCH(BA22,サービス費!D:D,0)))),"")</f>
        <v/>
      </c>
      <c r="AG22" s="457"/>
      <c r="AH22" s="457"/>
      <c r="AI22" s="458"/>
      <c r="AJ22" s="456" t="str">
        <f t="shared" ca="1" si="7"/>
        <v/>
      </c>
      <c r="AK22" s="457"/>
      <c r="AL22" s="457"/>
      <c r="AM22" s="458"/>
      <c r="AN22" s="462"/>
      <c r="AO22" s="463"/>
      <c r="AP22" s="464"/>
      <c r="AQ22" s="465"/>
      <c r="AR22" s="466"/>
      <c r="AS22" s="467"/>
      <c r="AT22" s="53"/>
      <c r="AU22" s="115">
        <v>11</v>
      </c>
      <c r="AV22" s="115" t="str">
        <f t="shared" ca="1" si="3"/>
        <v>00311</v>
      </c>
      <c r="AW22" s="116" t="str">
        <f>IFERROR(IF(B22="","",DATEVALUE(利用者情報!$F$3&amp;利用者情報!$H$3&amp;利用者情報!$I$3&amp;利用者情報!$J$3&amp;B22&amp;"日")),"")</f>
        <v/>
      </c>
      <c r="AX22" s="115" t="str">
        <f t="shared" si="4"/>
        <v/>
      </c>
      <c r="AY22" s="115" t="str">
        <f t="shared" si="5"/>
        <v/>
      </c>
      <c r="AZ22" s="115" t="str">
        <f>IFERROR(IF(AY22="","",INDEX(サービス費!E:E,MATCH(AY22,サービス費!D:D,0))),"")</f>
        <v/>
      </c>
      <c r="BA22" s="115" t="str">
        <f t="shared" si="6"/>
        <v/>
      </c>
      <c r="BB22" s="115" t="str">
        <f>IFERROR(IF(BA22="","",INDEX(サービス費!E:E,MATCH(BA22,サービス費!D:D,0))),"")</f>
        <v/>
      </c>
    </row>
    <row r="23" spans="1:54" ht="29.25" customHeight="1" thickBot="1" x14ac:dyDescent="0.45">
      <c r="A23" s="29"/>
      <c r="B23" s="468"/>
      <c r="C23" s="469"/>
      <c r="D23" s="451" t="str">
        <f t="shared" si="0"/>
        <v/>
      </c>
      <c r="E23" s="451"/>
      <c r="F23" s="453"/>
      <c r="G23" s="455"/>
      <c r="H23" s="470"/>
      <c r="I23" s="454"/>
      <c r="J23" s="455"/>
      <c r="K23" s="470"/>
      <c r="L23" s="454"/>
      <c r="M23" s="455"/>
      <c r="N23" s="471" t="str">
        <f t="shared" si="1"/>
        <v/>
      </c>
      <c r="O23" s="451"/>
      <c r="P23" s="452"/>
      <c r="Q23" s="475" t="str">
        <f t="shared" si="2"/>
        <v/>
      </c>
      <c r="R23" s="476"/>
      <c r="S23" s="477"/>
      <c r="T23" s="453"/>
      <c r="U23" s="454"/>
      <c r="V23" s="454"/>
      <c r="W23" s="454"/>
      <c r="X23" s="454"/>
      <c r="Y23" s="454"/>
      <c r="Z23" s="454"/>
      <c r="AA23" s="454"/>
      <c r="AB23" s="454"/>
      <c r="AC23" s="454"/>
      <c r="AD23" s="454"/>
      <c r="AE23" s="455"/>
      <c r="AF23" s="456" t="str">
        <f ca="1">IFERROR(IF(OR(B23="",F23="",H23="",K23="",$AX$5=""),"",INDEX(サービス費!F:F,MATCH(AY23,サービス費!D:D,0))+IF(T23="",0,INDEX(サービス費!F:F,MATCH(BA23,サービス費!D:D,0)))),"")</f>
        <v/>
      </c>
      <c r="AG23" s="457"/>
      <c r="AH23" s="457"/>
      <c r="AI23" s="458"/>
      <c r="AJ23" s="456" t="str">
        <f t="shared" ca="1" si="7"/>
        <v/>
      </c>
      <c r="AK23" s="457"/>
      <c r="AL23" s="457"/>
      <c r="AM23" s="458"/>
      <c r="AN23" s="462"/>
      <c r="AO23" s="463"/>
      <c r="AP23" s="464"/>
      <c r="AQ23" s="465"/>
      <c r="AR23" s="466"/>
      <c r="AS23" s="467"/>
      <c r="AT23" s="53"/>
      <c r="AU23" s="115">
        <v>12</v>
      </c>
      <c r="AV23" s="115" t="str">
        <f t="shared" ca="1" si="3"/>
        <v>00312</v>
      </c>
      <c r="AW23" s="116" t="str">
        <f>IFERROR(IF(B23="","",DATEVALUE(利用者情報!$F$3&amp;利用者情報!$H$3&amp;利用者情報!$I$3&amp;利用者情報!$J$3&amp;B23&amp;"日")),"")</f>
        <v/>
      </c>
      <c r="AX23" s="115" t="str">
        <f t="shared" si="4"/>
        <v/>
      </c>
      <c r="AY23" s="115" t="str">
        <f t="shared" si="5"/>
        <v/>
      </c>
      <c r="AZ23" s="115" t="str">
        <f>IFERROR(IF(AY23="","",INDEX(サービス費!E:E,MATCH(AY23,サービス費!D:D,0))),"")</f>
        <v/>
      </c>
      <c r="BA23" s="115" t="str">
        <f t="shared" si="6"/>
        <v/>
      </c>
      <c r="BB23" s="115" t="str">
        <f>IFERROR(IF(BA23="","",INDEX(サービス費!E:E,MATCH(BA23,サービス費!D:D,0))),"")</f>
        <v/>
      </c>
    </row>
    <row r="24" spans="1:54" ht="29.25" customHeight="1" thickBot="1" x14ac:dyDescent="0.45">
      <c r="A24" s="29"/>
      <c r="B24" s="468"/>
      <c r="C24" s="469"/>
      <c r="D24" s="451" t="str">
        <f t="shared" si="0"/>
        <v/>
      </c>
      <c r="E24" s="451"/>
      <c r="F24" s="453"/>
      <c r="G24" s="455"/>
      <c r="H24" s="470"/>
      <c r="I24" s="454"/>
      <c r="J24" s="455"/>
      <c r="K24" s="470"/>
      <c r="L24" s="454"/>
      <c r="M24" s="455"/>
      <c r="N24" s="471" t="str">
        <f t="shared" si="1"/>
        <v/>
      </c>
      <c r="O24" s="451"/>
      <c r="P24" s="452"/>
      <c r="Q24" s="475" t="str">
        <f t="shared" si="2"/>
        <v/>
      </c>
      <c r="R24" s="476"/>
      <c r="S24" s="477"/>
      <c r="T24" s="453"/>
      <c r="U24" s="454"/>
      <c r="V24" s="454"/>
      <c r="W24" s="454"/>
      <c r="X24" s="454"/>
      <c r="Y24" s="454"/>
      <c r="Z24" s="454"/>
      <c r="AA24" s="454"/>
      <c r="AB24" s="454"/>
      <c r="AC24" s="454"/>
      <c r="AD24" s="454"/>
      <c r="AE24" s="455"/>
      <c r="AF24" s="456" t="str">
        <f ca="1">IFERROR(IF(OR(B24="",F24="",H24="",K24="",$AX$5=""),"",INDEX(サービス費!F:F,MATCH(AY24,サービス費!D:D,0))+IF(T24="",0,INDEX(サービス費!F:F,MATCH(BA24,サービス費!D:D,0)))),"")</f>
        <v/>
      </c>
      <c r="AG24" s="457"/>
      <c r="AH24" s="457"/>
      <c r="AI24" s="458"/>
      <c r="AJ24" s="456" t="str">
        <f t="shared" ca="1" si="7"/>
        <v/>
      </c>
      <c r="AK24" s="457"/>
      <c r="AL24" s="457"/>
      <c r="AM24" s="458"/>
      <c r="AN24" s="462"/>
      <c r="AO24" s="463"/>
      <c r="AP24" s="464"/>
      <c r="AQ24" s="465"/>
      <c r="AR24" s="466"/>
      <c r="AS24" s="467"/>
      <c r="AT24" s="53"/>
      <c r="AU24" s="115">
        <v>13</v>
      </c>
      <c r="AV24" s="115" t="str">
        <f t="shared" ca="1" si="3"/>
        <v>00313</v>
      </c>
      <c r="AW24" s="116" t="str">
        <f>IFERROR(IF(B24="","",DATEVALUE(利用者情報!$F$3&amp;利用者情報!$H$3&amp;利用者情報!$I$3&amp;利用者情報!$J$3&amp;B24&amp;"日")),"")</f>
        <v/>
      </c>
      <c r="AX24" s="115" t="str">
        <f t="shared" si="4"/>
        <v/>
      </c>
      <c r="AY24" s="115" t="str">
        <f t="shared" si="5"/>
        <v/>
      </c>
      <c r="AZ24" s="115" t="str">
        <f>IFERROR(IF(AY24="","",INDEX(サービス費!E:E,MATCH(AY24,サービス費!D:D,0))),"")</f>
        <v/>
      </c>
      <c r="BA24" s="115" t="str">
        <f t="shared" si="6"/>
        <v/>
      </c>
      <c r="BB24" s="115" t="str">
        <f>IFERROR(IF(BA24="","",INDEX(サービス費!E:E,MATCH(BA24,サービス費!D:D,0))),"")</f>
        <v/>
      </c>
    </row>
    <row r="25" spans="1:54" ht="29.25" customHeight="1" thickBot="1" x14ac:dyDescent="0.45">
      <c r="A25" s="29"/>
      <c r="B25" s="468"/>
      <c r="C25" s="469"/>
      <c r="D25" s="451" t="str">
        <f t="shared" si="0"/>
        <v/>
      </c>
      <c r="E25" s="451"/>
      <c r="F25" s="453"/>
      <c r="G25" s="455"/>
      <c r="H25" s="470"/>
      <c r="I25" s="454"/>
      <c r="J25" s="455"/>
      <c r="K25" s="470"/>
      <c r="L25" s="454"/>
      <c r="M25" s="455"/>
      <c r="N25" s="471" t="str">
        <f t="shared" si="1"/>
        <v/>
      </c>
      <c r="O25" s="451"/>
      <c r="P25" s="452"/>
      <c r="Q25" s="475" t="str">
        <f t="shared" si="2"/>
        <v/>
      </c>
      <c r="R25" s="476"/>
      <c r="S25" s="477"/>
      <c r="T25" s="453"/>
      <c r="U25" s="454"/>
      <c r="V25" s="454"/>
      <c r="W25" s="454"/>
      <c r="X25" s="454"/>
      <c r="Y25" s="454"/>
      <c r="Z25" s="454"/>
      <c r="AA25" s="454"/>
      <c r="AB25" s="454"/>
      <c r="AC25" s="454"/>
      <c r="AD25" s="454"/>
      <c r="AE25" s="455"/>
      <c r="AF25" s="456" t="str">
        <f ca="1">IFERROR(IF(OR(B25="",F25="",H25="",K25="",$AX$5=""),"",INDEX(サービス費!F:F,MATCH(AY25,サービス費!D:D,0))+IF(T25="",0,INDEX(サービス費!F:F,MATCH(BA25,サービス費!D:D,0)))),"")</f>
        <v/>
      </c>
      <c r="AG25" s="457"/>
      <c r="AH25" s="457"/>
      <c r="AI25" s="458"/>
      <c r="AJ25" s="456" t="str">
        <f t="shared" ca="1" si="7"/>
        <v/>
      </c>
      <c r="AK25" s="457"/>
      <c r="AL25" s="457"/>
      <c r="AM25" s="458"/>
      <c r="AN25" s="462"/>
      <c r="AO25" s="463"/>
      <c r="AP25" s="464"/>
      <c r="AQ25" s="465"/>
      <c r="AR25" s="466"/>
      <c r="AS25" s="467"/>
      <c r="AT25" s="53"/>
      <c r="AU25" s="115">
        <v>14</v>
      </c>
      <c r="AV25" s="115" t="str">
        <f t="shared" ca="1" si="3"/>
        <v>00314</v>
      </c>
      <c r="AW25" s="116" t="str">
        <f>IFERROR(IF(B25="","",DATEVALUE(利用者情報!$F$3&amp;利用者情報!$H$3&amp;利用者情報!$I$3&amp;利用者情報!$J$3&amp;B25&amp;"日")),"")</f>
        <v/>
      </c>
      <c r="AX25" s="115" t="str">
        <f t="shared" si="4"/>
        <v/>
      </c>
      <c r="AY25" s="115" t="str">
        <f t="shared" si="5"/>
        <v/>
      </c>
      <c r="AZ25" s="115" t="str">
        <f>IFERROR(IF(AY25="","",INDEX(サービス費!E:E,MATCH(AY25,サービス費!D:D,0))),"")</f>
        <v/>
      </c>
      <c r="BA25" s="115" t="str">
        <f t="shared" si="6"/>
        <v/>
      </c>
      <c r="BB25" s="115" t="str">
        <f>IFERROR(IF(BA25="","",INDEX(サービス費!E:E,MATCH(BA25,サービス費!D:D,0))),"")</f>
        <v/>
      </c>
    </row>
    <row r="26" spans="1:54" ht="29.25" customHeight="1" thickBot="1" x14ac:dyDescent="0.45">
      <c r="A26" s="29"/>
      <c r="B26" s="468"/>
      <c r="C26" s="469"/>
      <c r="D26" s="451" t="str">
        <f t="shared" si="0"/>
        <v/>
      </c>
      <c r="E26" s="451"/>
      <c r="F26" s="453"/>
      <c r="G26" s="455"/>
      <c r="H26" s="470"/>
      <c r="I26" s="454"/>
      <c r="J26" s="455"/>
      <c r="K26" s="470"/>
      <c r="L26" s="454"/>
      <c r="M26" s="455"/>
      <c r="N26" s="471" t="str">
        <f t="shared" si="1"/>
        <v/>
      </c>
      <c r="O26" s="451"/>
      <c r="P26" s="452"/>
      <c r="Q26" s="475" t="str">
        <f t="shared" si="2"/>
        <v/>
      </c>
      <c r="R26" s="476"/>
      <c r="S26" s="477"/>
      <c r="T26" s="453"/>
      <c r="U26" s="454"/>
      <c r="V26" s="454"/>
      <c r="W26" s="454"/>
      <c r="X26" s="454"/>
      <c r="Y26" s="454"/>
      <c r="Z26" s="454"/>
      <c r="AA26" s="454"/>
      <c r="AB26" s="454"/>
      <c r="AC26" s="454"/>
      <c r="AD26" s="454"/>
      <c r="AE26" s="455"/>
      <c r="AF26" s="456" t="str">
        <f ca="1">IFERROR(IF(OR(B26="",F26="",H26="",K26="",$AX$5=""),"",INDEX(サービス費!F:F,MATCH(AY26,サービス費!D:D,0))+IF(T26="",0,INDEX(サービス費!F:F,MATCH(BA26,サービス費!D:D,0)))),"")</f>
        <v/>
      </c>
      <c r="AG26" s="457"/>
      <c r="AH26" s="457"/>
      <c r="AI26" s="458"/>
      <c r="AJ26" s="456" t="str">
        <f t="shared" ca="1" si="7"/>
        <v/>
      </c>
      <c r="AK26" s="457"/>
      <c r="AL26" s="457"/>
      <c r="AM26" s="458"/>
      <c r="AN26" s="462"/>
      <c r="AO26" s="463"/>
      <c r="AP26" s="464"/>
      <c r="AQ26" s="465"/>
      <c r="AR26" s="466"/>
      <c r="AS26" s="467"/>
      <c r="AT26" s="53"/>
      <c r="AU26" s="115">
        <v>15</v>
      </c>
      <c r="AV26" s="115" t="str">
        <f t="shared" ca="1" si="3"/>
        <v>00315</v>
      </c>
      <c r="AW26" s="116" t="str">
        <f>IFERROR(IF(B26="","",DATEVALUE(利用者情報!$F$3&amp;利用者情報!$H$3&amp;利用者情報!$I$3&amp;利用者情報!$J$3&amp;B26&amp;"日")),"")</f>
        <v/>
      </c>
      <c r="AX26" s="115" t="str">
        <f t="shared" si="4"/>
        <v/>
      </c>
      <c r="AY26" s="115" t="str">
        <f t="shared" si="5"/>
        <v/>
      </c>
      <c r="AZ26" s="115" t="str">
        <f>IFERROR(IF(AY26="","",INDEX(サービス費!E:E,MATCH(AY26,サービス費!D:D,0))),"")</f>
        <v/>
      </c>
      <c r="BA26" s="115" t="str">
        <f t="shared" si="6"/>
        <v/>
      </c>
      <c r="BB26" s="115" t="str">
        <f>IFERROR(IF(BA26="","",INDEX(サービス費!E:E,MATCH(BA26,サービス費!D:D,0))),"")</f>
        <v/>
      </c>
    </row>
    <row r="27" spans="1:54" ht="29.25" customHeight="1" thickBot="1" x14ac:dyDescent="0.45">
      <c r="A27" s="29"/>
      <c r="B27" s="468"/>
      <c r="C27" s="469"/>
      <c r="D27" s="451" t="str">
        <f t="shared" si="0"/>
        <v/>
      </c>
      <c r="E27" s="451"/>
      <c r="F27" s="453"/>
      <c r="G27" s="455"/>
      <c r="H27" s="470"/>
      <c r="I27" s="454"/>
      <c r="J27" s="455"/>
      <c r="K27" s="470"/>
      <c r="L27" s="454"/>
      <c r="M27" s="455"/>
      <c r="N27" s="471" t="str">
        <f t="shared" si="1"/>
        <v/>
      </c>
      <c r="O27" s="451"/>
      <c r="P27" s="452"/>
      <c r="Q27" s="475" t="str">
        <f t="shared" si="2"/>
        <v/>
      </c>
      <c r="R27" s="476"/>
      <c r="S27" s="477"/>
      <c r="T27" s="453"/>
      <c r="U27" s="454"/>
      <c r="V27" s="454"/>
      <c r="W27" s="454"/>
      <c r="X27" s="454"/>
      <c r="Y27" s="454"/>
      <c r="Z27" s="454"/>
      <c r="AA27" s="454"/>
      <c r="AB27" s="454"/>
      <c r="AC27" s="454"/>
      <c r="AD27" s="454"/>
      <c r="AE27" s="455"/>
      <c r="AF27" s="456" t="str">
        <f ca="1">IFERROR(IF(OR(B27="",F27="",H27="",K27="",$AX$5=""),"",INDEX(サービス費!F:F,MATCH(AY27,サービス費!D:D,0))+IF(T27="",0,INDEX(サービス費!F:F,MATCH(BA27,サービス費!D:D,0)))),"")</f>
        <v/>
      </c>
      <c r="AG27" s="457"/>
      <c r="AH27" s="457"/>
      <c r="AI27" s="458"/>
      <c r="AJ27" s="456" t="str">
        <f t="shared" ca="1" si="7"/>
        <v/>
      </c>
      <c r="AK27" s="457"/>
      <c r="AL27" s="457"/>
      <c r="AM27" s="458"/>
      <c r="AN27" s="462"/>
      <c r="AO27" s="463"/>
      <c r="AP27" s="464"/>
      <c r="AQ27" s="465"/>
      <c r="AR27" s="466"/>
      <c r="AS27" s="467"/>
      <c r="AT27" s="53"/>
      <c r="AU27" s="115">
        <v>16</v>
      </c>
      <c r="AV27" s="115" t="str">
        <f t="shared" ca="1" si="3"/>
        <v>00316</v>
      </c>
      <c r="AW27" s="116" t="str">
        <f>IFERROR(IF(B27="","",DATEVALUE(利用者情報!$F$3&amp;利用者情報!$H$3&amp;利用者情報!$I$3&amp;利用者情報!$J$3&amp;B27&amp;"日")),"")</f>
        <v/>
      </c>
      <c r="AX27" s="115" t="str">
        <f t="shared" si="4"/>
        <v/>
      </c>
      <c r="AY27" s="115" t="str">
        <f t="shared" si="5"/>
        <v/>
      </c>
      <c r="AZ27" s="115" t="str">
        <f>IFERROR(IF(AY27="","",INDEX(サービス費!E:E,MATCH(AY27,サービス費!D:D,0))),"")</f>
        <v/>
      </c>
      <c r="BA27" s="115" t="str">
        <f t="shared" si="6"/>
        <v/>
      </c>
      <c r="BB27" s="115" t="str">
        <f>IFERROR(IF(BA27="","",INDEX(サービス費!E:E,MATCH(BA27,サービス費!D:D,0))),"")</f>
        <v/>
      </c>
    </row>
    <row r="28" spans="1:54" ht="29.25" customHeight="1" thickBot="1" x14ac:dyDescent="0.45">
      <c r="A28" s="29"/>
      <c r="B28" s="468"/>
      <c r="C28" s="469"/>
      <c r="D28" s="451" t="str">
        <f t="shared" si="0"/>
        <v/>
      </c>
      <c r="E28" s="451"/>
      <c r="F28" s="453"/>
      <c r="G28" s="455"/>
      <c r="H28" s="470"/>
      <c r="I28" s="454"/>
      <c r="J28" s="455"/>
      <c r="K28" s="470"/>
      <c r="L28" s="454"/>
      <c r="M28" s="455"/>
      <c r="N28" s="471" t="str">
        <f t="shared" si="1"/>
        <v/>
      </c>
      <c r="O28" s="451"/>
      <c r="P28" s="452"/>
      <c r="Q28" s="475" t="str">
        <f t="shared" si="2"/>
        <v/>
      </c>
      <c r="R28" s="476"/>
      <c r="S28" s="477"/>
      <c r="T28" s="453"/>
      <c r="U28" s="454"/>
      <c r="V28" s="454"/>
      <c r="W28" s="454"/>
      <c r="X28" s="454"/>
      <c r="Y28" s="454"/>
      <c r="Z28" s="454"/>
      <c r="AA28" s="454"/>
      <c r="AB28" s="454"/>
      <c r="AC28" s="454"/>
      <c r="AD28" s="454"/>
      <c r="AE28" s="455"/>
      <c r="AF28" s="456" t="str">
        <f ca="1">IFERROR(IF(OR(B28="",F28="",H28="",K28="",$AX$5=""),"",INDEX(サービス費!F:F,MATCH(AY28,サービス費!D:D,0))+IF(T28="",0,INDEX(サービス費!F:F,MATCH(BA28,サービス費!D:D,0)))),"")</f>
        <v/>
      </c>
      <c r="AG28" s="457"/>
      <c r="AH28" s="457"/>
      <c r="AI28" s="458"/>
      <c r="AJ28" s="456" t="str">
        <f t="shared" ca="1" si="7"/>
        <v/>
      </c>
      <c r="AK28" s="457"/>
      <c r="AL28" s="457"/>
      <c r="AM28" s="458"/>
      <c r="AN28" s="462"/>
      <c r="AO28" s="463"/>
      <c r="AP28" s="464"/>
      <c r="AQ28" s="465"/>
      <c r="AR28" s="466"/>
      <c r="AS28" s="467"/>
      <c r="AT28" s="53"/>
      <c r="AU28" s="115">
        <v>17</v>
      </c>
      <c r="AV28" s="115" t="str">
        <f t="shared" ca="1" si="3"/>
        <v>00317</v>
      </c>
      <c r="AW28" s="116" t="str">
        <f>IFERROR(IF(B28="","",DATEVALUE(利用者情報!$F$3&amp;利用者情報!$H$3&amp;利用者情報!$I$3&amp;利用者情報!$J$3&amp;B28&amp;"日")),"")</f>
        <v/>
      </c>
      <c r="AX28" s="115" t="str">
        <f t="shared" si="4"/>
        <v/>
      </c>
      <c r="AY28" s="115" t="str">
        <f t="shared" si="5"/>
        <v/>
      </c>
      <c r="AZ28" s="115" t="str">
        <f>IFERROR(IF(AY28="","",INDEX(サービス費!E:E,MATCH(AY28,サービス費!D:D,0))),"")</f>
        <v/>
      </c>
      <c r="BA28" s="115" t="str">
        <f t="shared" si="6"/>
        <v/>
      </c>
      <c r="BB28" s="115" t="str">
        <f>IFERROR(IF(BA28="","",INDEX(サービス費!E:E,MATCH(BA28,サービス費!D:D,0))),"")</f>
        <v/>
      </c>
    </row>
    <row r="29" spans="1:54" ht="29.25" customHeight="1" thickBot="1" x14ac:dyDescent="0.45">
      <c r="A29" s="29"/>
      <c r="B29" s="468"/>
      <c r="C29" s="469"/>
      <c r="D29" s="451" t="str">
        <f t="shared" si="0"/>
        <v/>
      </c>
      <c r="E29" s="451"/>
      <c r="F29" s="453"/>
      <c r="G29" s="455"/>
      <c r="H29" s="470"/>
      <c r="I29" s="454"/>
      <c r="J29" s="455"/>
      <c r="K29" s="470"/>
      <c r="L29" s="454"/>
      <c r="M29" s="455"/>
      <c r="N29" s="471" t="str">
        <f t="shared" si="1"/>
        <v/>
      </c>
      <c r="O29" s="451"/>
      <c r="P29" s="452"/>
      <c r="Q29" s="475" t="str">
        <f t="shared" si="2"/>
        <v/>
      </c>
      <c r="R29" s="476"/>
      <c r="S29" s="477"/>
      <c r="T29" s="453"/>
      <c r="U29" s="454"/>
      <c r="V29" s="454"/>
      <c r="W29" s="454"/>
      <c r="X29" s="454"/>
      <c r="Y29" s="454"/>
      <c r="Z29" s="454"/>
      <c r="AA29" s="454"/>
      <c r="AB29" s="454"/>
      <c r="AC29" s="454"/>
      <c r="AD29" s="454"/>
      <c r="AE29" s="455"/>
      <c r="AF29" s="456" t="str">
        <f ca="1">IFERROR(IF(OR(B29="",F29="",H29="",K29="",$AX$5=""),"",INDEX(サービス費!F:F,MATCH(AY29,サービス費!D:D,0))+IF(T29="",0,INDEX(サービス費!F:F,MATCH(BA29,サービス費!D:D,0)))),"")</f>
        <v/>
      </c>
      <c r="AG29" s="457"/>
      <c r="AH29" s="457"/>
      <c r="AI29" s="458"/>
      <c r="AJ29" s="456" t="str">
        <f t="shared" ca="1" si="7"/>
        <v/>
      </c>
      <c r="AK29" s="457"/>
      <c r="AL29" s="457"/>
      <c r="AM29" s="458"/>
      <c r="AN29" s="462"/>
      <c r="AO29" s="463"/>
      <c r="AP29" s="464"/>
      <c r="AQ29" s="465"/>
      <c r="AR29" s="466"/>
      <c r="AS29" s="467"/>
      <c r="AT29" s="53"/>
      <c r="AU29" s="115">
        <v>18</v>
      </c>
      <c r="AV29" s="115" t="str">
        <f t="shared" ca="1" si="3"/>
        <v>00318</v>
      </c>
      <c r="AW29" s="116" t="str">
        <f>IFERROR(IF(B29="","",DATEVALUE(利用者情報!$F$3&amp;利用者情報!$H$3&amp;利用者情報!$I$3&amp;利用者情報!$J$3&amp;B29&amp;"日")),"")</f>
        <v/>
      </c>
      <c r="AX29" s="115" t="str">
        <f t="shared" si="4"/>
        <v/>
      </c>
      <c r="AY29" s="115" t="str">
        <f t="shared" si="5"/>
        <v/>
      </c>
      <c r="AZ29" s="115" t="str">
        <f>IFERROR(IF(AY29="","",INDEX(サービス費!E:E,MATCH(AY29,サービス費!D:D,0))),"")</f>
        <v/>
      </c>
      <c r="BA29" s="115" t="str">
        <f t="shared" si="6"/>
        <v/>
      </c>
      <c r="BB29" s="115" t="str">
        <f>IFERROR(IF(BA29="","",INDEX(サービス費!E:E,MATCH(BA29,サービス費!D:D,0))),"")</f>
        <v/>
      </c>
    </row>
    <row r="30" spans="1:54" ht="29.25" customHeight="1" thickBot="1" x14ac:dyDescent="0.45">
      <c r="A30" s="29"/>
      <c r="B30" s="468"/>
      <c r="C30" s="469"/>
      <c r="D30" s="451" t="str">
        <f t="shared" si="0"/>
        <v/>
      </c>
      <c r="E30" s="451"/>
      <c r="F30" s="453"/>
      <c r="G30" s="455"/>
      <c r="H30" s="470"/>
      <c r="I30" s="454"/>
      <c r="J30" s="455"/>
      <c r="K30" s="470"/>
      <c r="L30" s="454"/>
      <c r="M30" s="455"/>
      <c r="N30" s="471" t="str">
        <f t="shared" si="1"/>
        <v/>
      </c>
      <c r="O30" s="451"/>
      <c r="P30" s="452"/>
      <c r="Q30" s="475" t="str">
        <f t="shared" si="2"/>
        <v/>
      </c>
      <c r="R30" s="476"/>
      <c r="S30" s="477"/>
      <c r="T30" s="453"/>
      <c r="U30" s="454"/>
      <c r="V30" s="454"/>
      <c r="W30" s="454"/>
      <c r="X30" s="454"/>
      <c r="Y30" s="454"/>
      <c r="Z30" s="454"/>
      <c r="AA30" s="454"/>
      <c r="AB30" s="454"/>
      <c r="AC30" s="454"/>
      <c r="AD30" s="454"/>
      <c r="AE30" s="455"/>
      <c r="AF30" s="456" t="str">
        <f ca="1">IFERROR(IF(OR(B30="",F30="",H30="",K30="",$AX$5=""),"",INDEX(サービス費!F:F,MATCH(AY30,サービス費!D:D,0))+IF(T30="",0,INDEX(サービス費!F:F,MATCH(BA30,サービス費!D:D,0)))),"")</f>
        <v/>
      </c>
      <c r="AG30" s="457"/>
      <c r="AH30" s="457"/>
      <c r="AI30" s="458"/>
      <c r="AJ30" s="456" t="str">
        <f t="shared" ca="1" si="7"/>
        <v/>
      </c>
      <c r="AK30" s="457"/>
      <c r="AL30" s="457"/>
      <c r="AM30" s="458"/>
      <c r="AN30" s="462"/>
      <c r="AO30" s="463"/>
      <c r="AP30" s="464"/>
      <c r="AQ30" s="465"/>
      <c r="AR30" s="466"/>
      <c r="AS30" s="467"/>
      <c r="AT30" s="53"/>
      <c r="AU30" s="115">
        <v>19</v>
      </c>
      <c r="AV30" s="115" t="str">
        <f t="shared" ca="1" si="3"/>
        <v>00319</v>
      </c>
      <c r="AW30" s="116" t="str">
        <f>IFERROR(IF(B30="","",DATEVALUE(利用者情報!$F$3&amp;利用者情報!$H$3&amp;利用者情報!$I$3&amp;利用者情報!$J$3&amp;B30&amp;"日")),"")</f>
        <v/>
      </c>
      <c r="AX30" s="115" t="str">
        <f t="shared" si="4"/>
        <v/>
      </c>
      <c r="AY30" s="115" t="str">
        <f t="shared" si="5"/>
        <v/>
      </c>
      <c r="AZ30" s="115" t="str">
        <f>IFERROR(IF(AY30="","",INDEX(サービス費!E:E,MATCH(AY30,サービス費!D:D,0))),"")</f>
        <v/>
      </c>
      <c r="BA30" s="115" t="str">
        <f t="shared" si="6"/>
        <v/>
      </c>
      <c r="BB30" s="115" t="str">
        <f>IFERROR(IF(BA30="","",INDEX(サービス費!E:E,MATCH(BA30,サービス費!D:D,0))),"")</f>
        <v/>
      </c>
    </row>
    <row r="31" spans="1:54" ht="29.25" customHeight="1" thickBot="1" x14ac:dyDescent="0.45">
      <c r="A31" s="29"/>
      <c r="B31" s="468"/>
      <c r="C31" s="469"/>
      <c r="D31" s="451" t="str">
        <f t="shared" si="0"/>
        <v/>
      </c>
      <c r="E31" s="451"/>
      <c r="F31" s="453"/>
      <c r="G31" s="455"/>
      <c r="H31" s="470"/>
      <c r="I31" s="454"/>
      <c r="J31" s="455"/>
      <c r="K31" s="470"/>
      <c r="L31" s="454"/>
      <c r="M31" s="455"/>
      <c r="N31" s="471" t="str">
        <f t="shared" si="1"/>
        <v/>
      </c>
      <c r="O31" s="451"/>
      <c r="P31" s="452"/>
      <c r="Q31" s="475" t="str">
        <f t="shared" si="2"/>
        <v/>
      </c>
      <c r="R31" s="476"/>
      <c r="S31" s="477"/>
      <c r="T31" s="453"/>
      <c r="U31" s="454"/>
      <c r="V31" s="454"/>
      <c r="W31" s="454"/>
      <c r="X31" s="454"/>
      <c r="Y31" s="454"/>
      <c r="Z31" s="454"/>
      <c r="AA31" s="454"/>
      <c r="AB31" s="454"/>
      <c r="AC31" s="454"/>
      <c r="AD31" s="454"/>
      <c r="AE31" s="455"/>
      <c r="AF31" s="456" t="str">
        <f ca="1">IFERROR(IF(OR(B31="",F31="",H31="",K31="",$AX$5=""),"",INDEX(サービス費!F:F,MATCH(AY31,サービス費!D:D,0))+IF(T31="",0,INDEX(サービス費!F:F,MATCH(BA31,サービス費!D:D,0)))),"")</f>
        <v/>
      </c>
      <c r="AG31" s="457"/>
      <c r="AH31" s="457"/>
      <c r="AI31" s="458"/>
      <c r="AJ31" s="456" t="str">
        <f t="shared" ca="1" si="7"/>
        <v/>
      </c>
      <c r="AK31" s="457"/>
      <c r="AL31" s="457"/>
      <c r="AM31" s="458"/>
      <c r="AN31" s="462"/>
      <c r="AO31" s="463"/>
      <c r="AP31" s="464"/>
      <c r="AQ31" s="465"/>
      <c r="AR31" s="466"/>
      <c r="AS31" s="467"/>
      <c r="AT31" s="53"/>
      <c r="AU31" s="115">
        <v>20</v>
      </c>
      <c r="AV31" s="115" t="str">
        <f t="shared" ca="1" si="3"/>
        <v>00320</v>
      </c>
      <c r="AW31" s="116" t="str">
        <f>IFERROR(IF(B31="","",DATEVALUE(利用者情報!$F$3&amp;利用者情報!$H$3&amp;利用者情報!$I$3&amp;利用者情報!$J$3&amp;B31&amp;"日")),"")</f>
        <v/>
      </c>
      <c r="AX31" s="115" t="str">
        <f t="shared" si="4"/>
        <v/>
      </c>
      <c r="AY31" s="115" t="str">
        <f t="shared" si="5"/>
        <v/>
      </c>
      <c r="AZ31" s="115" t="str">
        <f>IFERROR(IF(AY31="","",INDEX(サービス費!E:E,MATCH(AY31,サービス費!D:D,0))),"")</f>
        <v/>
      </c>
      <c r="BA31" s="115" t="str">
        <f t="shared" si="6"/>
        <v/>
      </c>
      <c r="BB31" s="115" t="str">
        <f>IFERROR(IF(BA31="","",INDEX(サービス費!E:E,MATCH(BA31,サービス費!D:D,0))),"")</f>
        <v/>
      </c>
    </row>
    <row r="32" spans="1:54" ht="25.5" customHeight="1" x14ac:dyDescent="0.4">
      <c r="A32" s="29"/>
      <c r="B32" s="478" t="s">
        <v>166</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80"/>
      <c r="AA32" s="484" t="s">
        <v>98</v>
      </c>
      <c r="AB32" s="485"/>
      <c r="AC32" s="485"/>
      <c r="AD32" s="485"/>
      <c r="AE32" s="486"/>
      <c r="AF32" s="487" t="s">
        <v>20</v>
      </c>
      <c r="AG32" s="485"/>
      <c r="AH32" s="485"/>
      <c r="AI32" s="486"/>
      <c r="AJ32" s="487" t="s">
        <v>21</v>
      </c>
      <c r="AK32" s="485"/>
      <c r="AL32" s="485"/>
      <c r="AM32" s="486"/>
      <c r="AN32" s="487" t="s">
        <v>22</v>
      </c>
      <c r="AO32" s="485"/>
      <c r="AP32" s="485"/>
      <c r="AQ32" s="485"/>
      <c r="AR32" s="485"/>
      <c r="AS32" s="488"/>
      <c r="AT32" s="53"/>
      <c r="AU32" s="53"/>
      <c r="AV32" s="116" t="s">
        <v>64</v>
      </c>
      <c r="AW32" s="115" t="s">
        <v>65</v>
      </c>
      <c r="AX32" s="115" t="s">
        <v>66</v>
      </c>
      <c r="AY32" s="53"/>
      <c r="AZ32" s="53"/>
      <c r="BA32" s="53"/>
      <c r="BB32" s="53"/>
    </row>
    <row r="33" spans="1:54" ht="66" customHeight="1" thickBot="1" x14ac:dyDescent="0.45">
      <c r="A33" s="29"/>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c r="AA33" s="489" t="str">
        <f ca="1">IF(AV66="",AV33,"－")</f>
        <v/>
      </c>
      <c r="AB33" s="490"/>
      <c r="AC33" s="490"/>
      <c r="AD33" s="491" t="s">
        <v>99</v>
      </c>
      <c r="AE33" s="492"/>
      <c r="AF33" s="493" t="str">
        <f ca="1">IF(AV66="",AW33,"－")</f>
        <v/>
      </c>
      <c r="AG33" s="494"/>
      <c r="AH33" s="494"/>
      <c r="AI33" s="42" t="s">
        <v>8</v>
      </c>
      <c r="AJ33" s="493" t="str">
        <f ca="1">IF(AV66="",IF(AX33="","",IF(AX33&gt;=$Z$5,$Z$5,AX33)),"－")</f>
        <v/>
      </c>
      <c r="AK33" s="494"/>
      <c r="AL33" s="494"/>
      <c r="AM33" s="42" t="s">
        <v>8</v>
      </c>
      <c r="AN33" s="493" t="str">
        <f ca="1">IFERROR(IF(AF33="－","－",AF33-AJ33),"")</f>
        <v/>
      </c>
      <c r="AO33" s="494"/>
      <c r="AP33" s="494"/>
      <c r="AQ33" s="494"/>
      <c r="AR33" s="494"/>
      <c r="AS33" s="43" t="s">
        <v>8</v>
      </c>
      <c r="AT33" s="53"/>
      <c r="AU33" s="53"/>
      <c r="AV33" s="117" t="str">
        <f ca="1">IF(AW33="","",IF(SUM(Q12:S31)=0,"",SUM(Q12:S31)))</f>
        <v/>
      </c>
      <c r="AW33" s="59" t="str">
        <f ca="1">IF(SUM(AF12:AI31)=0,"",SUM(AF12:AI31))</f>
        <v/>
      </c>
      <c r="AX33" s="59" t="str">
        <f ca="1">IF(AW33="","",IF($AX$5=0,0,(SUM(AJ12:AM31))))</f>
        <v/>
      </c>
      <c r="AY33" s="53"/>
      <c r="AZ33" s="53"/>
      <c r="BA33" s="53"/>
      <c r="BB33" s="53"/>
    </row>
    <row r="34" spans="1:54" ht="18" customHeight="1" x14ac:dyDescent="0.4">
      <c r="A34" s="29"/>
      <c r="B34" s="30" t="s">
        <v>91</v>
      </c>
      <c r="C34" s="29"/>
      <c r="D34" s="29"/>
      <c r="E34" s="29"/>
      <c r="F34" s="3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53"/>
      <c r="AU34" s="53"/>
      <c r="AV34" s="53"/>
      <c r="AW34" s="53"/>
      <c r="AX34" s="53"/>
      <c r="AY34" s="53"/>
      <c r="AZ34" s="53"/>
      <c r="BA34" s="53"/>
      <c r="BB34" s="53"/>
    </row>
    <row r="35" spans="1:54" ht="24.75" customHeight="1" x14ac:dyDescent="0.4">
      <c r="A35" s="29"/>
      <c r="B35" s="376" t="str">
        <f>IF($B$2="","",$B$2)</f>
        <v/>
      </c>
      <c r="C35" s="376"/>
      <c r="D35" s="376"/>
      <c r="E35" s="376"/>
      <c r="F35" s="376"/>
      <c r="G35" s="33" t="s">
        <v>49</v>
      </c>
      <c r="H35" s="376" t="str">
        <f>IF($H$2="","",$H$2)</f>
        <v/>
      </c>
      <c r="I35" s="376"/>
      <c r="J35" s="33" t="s">
        <v>61</v>
      </c>
      <c r="K35" s="33"/>
      <c r="L35" s="33"/>
      <c r="M35" s="33"/>
      <c r="N35" s="34" t="s">
        <v>100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53"/>
      <c r="AU35" s="53"/>
      <c r="AV35" s="53"/>
      <c r="AW35" s="53"/>
      <c r="AX35" s="53"/>
      <c r="AY35" s="53"/>
      <c r="AZ35" s="53"/>
      <c r="BA35" s="53"/>
      <c r="BB35" s="53"/>
    </row>
    <row r="36" spans="1:54" ht="18" customHeight="1" x14ac:dyDescent="0.4">
      <c r="A36" s="33"/>
      <c r="B36" s="377" t="s">
        <v>0</v>
      </c>
      <c r="C36" s="378"/>
      <c r="D36" s="378"/>
      <c r="E36" s="378"/>
      <c r="F36" s="381" t="str">
        <f ca="1">IF($F$3="","",$F$3)</f>
        <v/>
      </c>
      <c r="G36" s="382"/>
      <c r="H36" s="382"/>
      <c r="I36" s="382"/>
      <c r="J36" s="382"/>
      <c r="K36" s="382"/>
      <c r="L36" s="382"/>
      <c r="M36" s="382"/>
      <c r="N36" s="382"/>
      <c r="O36" s="383"/>
      <c r="P36" s="387" t="s">
        <v>1</v>
      </c>
      <c r="Q36" s="388"/>
      <c r="R36" s="388"/>
      <c r="S36" s="388"/>
      <c r="T36" s="389"/>
      <c r="U36" s="406" t="str">
        <f ca="1">IF($U$3="","",$U$3)</f>
        <v/>
      </c>
      <c r="V36" s="391"/>
      <c r="W36" s="391"/>
      <c r="X36" s="391"/>
      <c r="Y36" s="391"/>
      <c r="Z36" s="391"/>
      <c r="AA36" s="391"/>
      <c r="AB36" s="392"/>
      <c r="AC36" s="387" t="s">
        <v>2</v>
      </c>
      <c r="AD36" s="389"/>
      <c r="AE36" s="419" t="str">
        <f ca="1">IF($AE$3="","",$AE$3)</f>
        <v/>
      </c>
      <c r="AF36" s="420"/>
      <c r="AG36" s="35"/>
      <c r="AH36" s="401" t="s">
        <v>92</v>
      </c>
      <c r="AI36" s="402"/>
      <c r="AJ36" s="402"/>
      <c r="AK36" s="402"/>
      <c r="AL36" s="402"/>
      <c r="AM36" s="402"/>
      <c r="AN36" s="402"/>
      <c r="AO36" s="402"/>
      <c r="AP36" s="402"/>
      <c r="AQ36" s="402"/>
      <c r="AR36" s="402"/>
      <c r="AS36" s="403"/>
      <c r="AT36" s="53"/>
      <c r="AU36" s="53"/>
      <c r="AV36" s="53"/>
      <c r="AW36" s="53"/>
      <c r="AX36" s="53"/>
      <c r="AY36" s="53"/>
      <c r="AZ36" s="53"/>
      <c r="BA36" s="53"/>
      <c r="BB36" s="53"/>
    </row>
    <row r="37" spans="1:54" ht="18" customHeight="1" x14ac:dyDescent="0.4">
      <c r="A37" s="33"/>
      <c r="B37" s="379"/>
      <c r="C37" s="380"/>
      <c r="D37" s="380"/>
      <c r="E37" s="380"/>
      <c r="F37" s="384"/>
      <c r="G37" s="385"/>
      <c r="H37" s="385"/>
      <c r="I37" s="385"/>
      <c r="J37" s="385"/>
      <c r="K37" s="385"/>
      <c r="L37" s="385"/>
      <c r="M37" s="385"/>
      <c r="N37" s="385"/>
      <c r="O37" s="386"/>
      <c r="P37" s="405" t="s">
        <v>3</v>
      </c>
      <c r="Q37" s="393"/>
      <c r="R37" s="393"/>
      <c r="S37" s="393"/>
      <c r="T37" s="394"/>
      <c r="U37" s="407" t="str">
        <f ca="1">IF($U$4="","",$U$4)</f>
        <v/>
      </c>
      <c r="V37" s="408"/>
      <c r="W37" s="408"/>
      <c r="X37" s="408"/>
      <c r="Y37" s="408"/>
      <c r="Z37" s="408"/>
      <c r="AA37" s="408"/>
      <c r="AB37" s="422"/>
      <c r="AC37" s="405"/>
      <c r="AD37" s="394"/>
      <c r="AE37" s="421"/>
      <c r="AF37" s="376"/>
      <c r="AG37" s="36" t="s">
        <v>4</v>
      </c>
      <c r="AH37" s="423" t="str">
        <f>IF($AH$4="","",$AH$4)</f>
        <v/>
      </c>
      <c r="AI37" s="424"/>
      <c r="AJ37" s="424"/>
      <c r="AK37" s="424"/>
      <c r="AL37" s="424"/>
      <c r="AM37" s="424"/>
      <c r="AN37" s="424"/>
      <c r="AO37" s="424"/>
      <c r="AP37" s="424"/>
      <c r="AQ37" s="424"/>
      <c r="AR37" s="424"/>
      <c r="AS37" s="425"/>
      <c r="AT37" s="53"/>
      <c r="AU37" s="53"/>
      <c r="AV37" s="53"/>
      <c r="AW37" s="53"/>
      <c r="AX37" s="53"/>
      <c r="AY37" s="53"/>
      <c r="AZ37" s="53"/>
      <c r="BA37" s="53"/>
      <c r="BB37" s="53"/>
    </row>
    <row r="38" spans="1:54" ht="18" customHeight="1" x14ac:dyDescent="0.4">
      <c r="A38" s="33"/>
      <c r="B38" s="377" t="s">
        <v>5</v>
      </c>
      <c r="C38" s="388"/>
      <c r="D38" s="388"/>
      <c r="E38" s="389"/>
      <c r="F38" s="406" t="str">
        <f ca="1">IF($F$5="","",$F$5)</f>
        <v/>
      </c>
      <c r="G38" s="391"/>
      <c r="H38" s="391"/>
      <c r="I38" s="37"/>
      <c r="J38" s="37"/>
      <c r="K38" s="37"/>
      <c r="L38" s="377" t="s">
        <v>6</v>
      </c>
      <c r="M38" s="388"/>
      <c r="N38" s="388"/>
      <c r="O38" s="389"/>
      <c r="P38" s="391" t="str">
        <f ca="1">IF($P$5="","",$P$5)</f>
        <v/>
      </c>
      <c r="Q38" s="391"/>
      <c r="R38" s="391"/>
      <c r="S38" s="37"/>
      <c r="T38" s="37"/>
      <c r="U38" s="38"/>
      <c r="V38" s="412" t="s">
        <v>93</v>
      </c>
      <c r="W38" s="413"/>
      <c r="X38" s="413"/>
      <c r="Y38" s="411"/>
      <c r="Z38" s="414" t="str">
        <f ca="1">IF($Z$5="","",$Z$5)</f>
        <v/>
      </c>
      <c r="AA38" s="415"/>
      <c r="AB38" s="415"/>
      <c r="AC38" s="416"/>
      <c r="AD38" s="416"/>
      <c r="AE38" s="416"/>
      <c r="AF38" s="39"/>
      <c r="AG38" s="35"/>
      <c r="AH38" s="401" t="s">
        <v>7</v>
      </c>
      <c r="AI38" s="402"/>
      <c r="AJ38" s="402"/>
      <c r="AK38" s="402"/>
      <c r="AL38" s="402"/>
      <c r="AM38" s="402"/>
      <c r="AN38" s="402"/>
      <c r="AO38" s="402"/>
      <c r="AP38" s="402"/>
      <c r="AQ38" s="402"/>
      <c r="AR38" s="402"/>
      <c r="AS38" s="403"/>
      <c r="AT38" s="53"/>
      <c r="AU38" s="53"/>
      <c r="AV38" s="53"/>
      <c r="AW38" s="53"/>
      <c r="AX38" s="53"/>
      <c r="AY38" s="53"/>
      <c r="AZ38" s="53"/>
      <c r="BA38" s="53"/>
      <c r="BB38" s="53"/>
    </row>
    <row r="39" spans="1:54" ht="18" customHeight="1" x14ac:dyDescent="0.4">
      <c r="A39" s="33"/>
      <c r="B39" s="405"/>
      <c r="C39" s="393"/>
      <c r="D39" s="393"/>
      <c r="E39" s="394"/>
      <c r="F39" s="407"/>
      <c r="G39" s="408"/>
      <c r="H39" s="408"/>
      <c r="I39" s="393" t="s">
        <v>94</v>
      </c>
      <c r="J39" s="393"/>
      <c r="K39" s="394"/>
      <c r="L39" s="409"/>
      <c r="M39" s="410"/>
      <c r="N39" s="410"/>
      <c r="O39" s="411"/>
      <c r="P39" s="408"/>
      <c r="Q39" s="408"/>
      <c r="R39" s="408"/>
      <c r="S39" s="393" t="s">
        <v>94</v>
      </c>
      <c r="T39" s="393"/>
      <c r="U39" s="394"/>
      <c r="V39" s="405"/>
      <c r="W39" s="393"/>
      <c r="X39" s="393"/>
      <c r="Y39" s="394"/>
      <c r="Z39" s="417"/>
      <c r="AA39" s="418"/>
      <c r="AB39" s="418"/>
      <c r="AC39" s="418"/>
      <c r="AD39" s="418"/>
      <c r="AE39" s="418"/>
      <c r="AF39" s="393" t="s">
        <v>8</v>
      </c>
      <c r="AG39" s="394"/>
      <c r="AH39" s="412" t="str">
        <f>IF($AH$6="","",$AH$6)</f>
        <v/>
      </c>
      <c r="AI39" s="444"/>
      <c r="AJ39" s="444"/>
      <c r="AK39" s="444"/>
      <c r="AL39" s="444"/>
      <c r="AM39" s="444"/>
      <c r="AN39" s="444"/>
      <c r="AO39" s="444"/>
      <c r="AP39" s="444"/>
      <c r="AQ39" s="444"/>
      <c r="AR39" s="444"/>
      <c r="AS39" s="445"/>
      <c r="AT39" s="53"/>
      <c r="AU39" s="53"/>
      <c r="AV39" s="53"/>
      <c r="AW39" s="53"/>
      <c r="AX39" s="53"/>
      <c r="AY39" s="53"/>
      <c r="AZ39" s="53"/>
      <c r="BA39" s="53"/>
      <c r="BB39" s="53"/>
    </row>
    <row r="40" spans="1:54" ht="18" customHeight="1" x14ac:dyDescent="0.4">
      <c r="A40" s="33"/>
      <c r="B40" s="401" t="str">
        <f ca="1">B7</f>
        <v>□課税世帯</v>
      </c>
      <c r="C40" s="402"/>
      <c r="D40" s="402"/>
      <c r="E40" s="402"/>
      <c r="F40" s="402"/>
      <c r="G40" s="402"/>
      <c r="H40" s="402" t="str">
        <f ca="1">H7</f>
        <v>□非課税世帯</v>
      </c>
      <c r="I40" s="402"/>
      <c r="J40" s="402"/>
      <c r="K40" s="402"/>
      <c r="L40" s="402"/>
      <c r="M40" s="402"/>
      <c r="N40" s="402" t="str">
        <f ca="1">N7</f>
        <v>□生活保護世帯</v>
      </c>
      <c r="O40" s="402"/>
      <c r="P40" s="402"/>
      <c r="Q40" s="402"/>
      <c r="R40" s="402"/>
      <c r="S40" s="402"/>
      <c r="T40" s="402"/>
      <c r="U40" s="402"/>
      <c r="V40" s="402"/>
      <c r="W40" s="402"/>
      <c r="X40" s="402"/>
      <c r="Y40" s="402"/>
      <c r="Z40" s="402"/>
      <c r="AA40" s="402"/>
      <c r="AB40" s="402"/>
      <c r="AC40" s="402"/>
      <c r="AD40" s="402"/>
      <c r="AE40" s="402"/>
      <c r="AF40" s="402"/>
      <c r="AG40" s="403"/>
      <c r="AH40" s="379"/>
      <c r="AI40" s="380"/>
      <c r="AJ40" s="380"/>
      <c r="AK40" s="380"/>
      <c r="AL40" s="380"/>
      <c r="AM40" s="380"/>
      <c r="AN40" s="380"/>
      <c r="AO40" s="380"/>
      <c r="AP40" s="380"/>
      <c r="AQ40" s="380"/>
      <c r="AR40" s="380"/>
      <c r="AS40" s="501"/>
      <c r="AT40" s="53"/>
      <c r="AU40" s="53"/>
      <c r="AV40" s="53"/>
      <c r="AW40" s="53"/>
      <c r="AX40" s="53"/>
      <c r="AY40" s="53"/>
      <c r="AZ40" s="53"/>
      <c r="BA40" s="53"/>
      <c r="BB40" s="53"/>
    </row>
    <row r="41" spans="1:54" ht="18" customHeight="1" thickBot="1" x14ac:dyDescent="0.45">
      <c r="A41" s="29"/>
      <c r="B41" s="33"/>
      <c r="C41" s="33"/>
      <c r="D41" s="33"/>
      <c r="E41" s="33"/>
      <c r="F41" s="4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53"/>
      <c r="AU41" s="53"/>
      <c r="AV41" s="53"/>
      <c r="AW41" s="53"/>
      <c r="AX41" s="53"/>
      <c r="AY41" s="53"/>
      <c r="AZ41" s="53"/>
      <c r="BA41" s="53"/>
      <c r="BB41" s="53"/>
    </row>
    <row r="42" spans="1:54" ht="18" customHeight="1" x14ac:dyDescent="0.4">
      <c r="A42" s="33"/>
      <c r="B42" s="428" t="s">
        <v>9</v>
      </c>
      <c r="C42" s="429"/>
      <c r="D42" s="433" t="s">
        <v>10</v>
      </c>
      <c r="E42" s="429"/>
      <c r="F42" s="495" t="s">
        <v>11</v>
      </c>
      <c r="G42" s="496"/>
      <c r="H42" s="435" t="s">
        <v>12</v>
      </c>
      <c r="I42" s="436"/>
      <c r="J42" s="436"/>
      <c r="K42" s="436"/>
      <c r="L42" s="436"/>
      <c r="M42" s="436"/>
      <c r="N42" s="436"/>
      <c r="O42" s="436"/>
      <c r="P42" s="437"/>
      <c r="Q42" s="438" t="s">
        <v>95</v>
      </c>
      <c r="R42" s="438"/>
      <c r="S42" s="438"/>
      <c r="T42" s="438" t="s">
        <v>96</v>
      </c>
      <c r="U42" s="438"/>
      <c r="V42" s="438"/>
      <c r="W42" s="438"/>
      <c r="X42" s="438"/>
      <c r="Y42" s="438"/>
      <c r="Z42" s="438"/>
      <c r="AA42" s="438"/>
      <c r="AB42" s="438"/>
      <c r="AC42" s="438"/>
      <c r="AD42" s="438"/>
      <c r="AE42" s="438"/>
      <c r="AF42" s="441" t="s">
        <v>13</v>
      </c>
      <c r="AG42" s="442"/>
      <c r="AH42" s="442"/>
      <c r="AI42" s="443"/>
      <c r="AJ42" s="441" t="s">
        <v>14</v>
      </c>
      <c r="AK42" s="442"/>
      <c r="AL42" s="442"/>
      <c r="AM42" s="443"/>
      <c r="AN42" s="441" t="s">
        <v>23</v>
      </c>
      <c r="AO42" s="442"/>
      <c r="AP42" s="443"/>
      <c r="AQ42" s="441" t="s">
        <v>97</v>
      </c>
      <c r="AR42" s="442"/>
      <c r="AS42" s="502"/>
      <c r="AT42" s="53"/>
      <c r="AU42" s="58"/>
      <c r="AV42" s="53"/>
      <c r="AW42" s="53"/>
      <c r="AX42" s="53"/>
      <c r="AY42" s="53"/>
      <c r="AZ42" s="53"/>
      <c r="BA42" s="53"/>
      <c r="BB42" s="53"/>
    </row>
    <row r="43" spans="1:54" ht="18" customHeight="1" x14ac:dyDescent="0.4">
      <c r="A43" s="33"/>
      <c r="B43" s="430"/>
      <c r="C43" s="411"/>
      <c r="D43" s="409"/>
      <c r="E43" s="411"/>
      <c r="F43" s="497"/>
      <c r="G43" s="498"/>
      <c r="H43" s="387" t="s">
        <v>15</v>
      </c>
      <c r="I43" s="388"/>
      <c r="J43" s="389"/>
      <c r="K43" s="387" t="s">
        <v>16</v>
      </c>
      <c r="L43" s="388"/>
      <c r="M43" s="389"/>
      <c r="N43" s="387" t="s">
        <v>17</v>
      </c>
      <c r="O43" s="388"/>
      <c r="P43" s="389"/>
      <c r="Q43" s="439"/>
      <c r="R43" s="439"/>
      <c r="S43" s="439"/>
      <c r="T43" s="439"/>
      <c r="U43" s="439"/>
      <c r="V43" s="439"/>
      <c r="W43" s="439"/>
      <c r="X43" s="439"/>
      <c r="Y43" s="439"/>
      <c r="Z43" s="439"/>
      <c r="AA43" s="439"/>
      <c r="AB43" s="439"/>
      <c r="AC43" s="439"/>
      <c r="AD43" s="439"/>
      <c r="AE43" s="439"/>
      <c r="AF43" s="412"/>
      <c r="AG43" s="444"/>
      <c r="AH43" s="444"/>
      <c r="AI43" s="445"/>
      <c r="AJ43" s="412"/>
      <c r="AK43" s="444"/>
      <c r="AL43" s="444"/>
      <c r="AM43" s="445"/>
      <c r="AN43" s="412"/>
      <c r="AO43" s="444"/>
      <c r="AP43" s="445"/>
      <c r="AQ43" s="412"/>
      <c r="AR43" s="444"/>
      <c r="AS43" s="503"/>
      <c r="AT43" s="53"/>
      <c r="AU43" s="58"/>
      <c r="AV43" s="53"/>
      <c r="AW43" s="53"/>
      <c r="AX43" s="53"/>
      <c r="AY43" s="53"/>
      <c r="AZ43" s="53"/>
      <c r="BA43" s="53"/>
      <c r="BB43" s="53"/>
    </row>
    <row r="44" spans="1:54" ht="18" customHeight="1" thickBot="1" x14ac:dyDescent="0.45">
      <c r="A44" s="33"/>
      <c r="B44" s="431"/>
      <c r="C44" s="432"/>
      <c r="D44" s="434"/>
      <c r="E44" s="432"/>
      <c r="F44" s="499"/>
      <c r="G44" s="500"/>
      <c r="H44" s="434" t="s">
        <v>56</v>
      </c>
      <c r="I44" s="449"/>
      <c r="J44" s="432"/>
      <c r="K44" s="434" t="s">
        <v>18</v>
      </c>
      <c r="L44" s="449"/>
      <c r="M44" s="432"/>
      <c r="N44" s="434" t="s">
        <v>19</v>
      </c>
      <c r="O44" s="449"/>
      <c r="P44" s="432"/>
      <c r="Q44" s="440"/>
      <c r="R44" s="440"/>
      <c r="S44" s="440"/>
      <c r="T44" s="440"/>
      <c r="U44" s="440"/>
      <c r="V44" s="440"/>
      <c r="W44" s="440"/>
      <c r="X44" s="440"/>
      <c r="Y44" s="440"/>
      <c r="Z44" s="440"/>
      <c r="AA44" s="440"/>
      <c r="AB44" s="440"/>
      <c r="AC44" s="440"/>
      <c r="AD44" s="440"/>
      <c r="AE44" s="440"/>
      <c r="AF44" s="446"/>
      <c r="AG44" s="447"/>
      <c r="AH44" s="447"/>
      <c r="AI44" s="448"/>
      <c r="AJ44" s="446"/>
      <c r="AK44" s="447"/>
      <c r="AL44" s="447"/>
      <c r="AM44" s="448"/>
      <c r="AN44" s="446"/>
      <c r="AO44" s="447"/>
      <c r="AP44" s="448"/>
      <c r="AQ44" s="446"/>
      <c r="AR44" s="447"/>
      <c r="AS44" s="504"/>
      <c r="AT44" s="53"/>
      <c r="AU44" s="115" t="s">
        <v>78</v>
      </c>
      <c r="AV44" s="115" t="s">
        <v>85</v>
      </c>
      <c r="AW44" s="116" t="s">
        <v>84</v>
      </c>
      <c r="AX44" s="115" t="s">
        <v>80</v>
      </c>
      <c r="AY44" s="115" t="s">
        <v>82</v>
      </c>
      <c r="AZ44" s="115" t="s">
        <v>107</v>
      </c>
      <c r="BA44" s="115" t="s">
        <v>105</v>
      </c>
      <c r="BB44" s="115" t="s">
        <v>106</v>
      </c>
    </row>
    <row r="45" spans="1:54" ht="29.25" customHeight="1" thickBot="1" x14ac:dyDescent="0.45">
      <c r="A45" s="29"/>
      <c r="B45" s="468"/>
      <c r="C45" s="469"/>
      <c r="D45" s="451" t="str">
        <f>IFERROR(IF(B45="","",MID("日月火水木金土",WEEKDAY(AW45),1)),"")</f>
        <v/>
      </c>
      <c r="E45" s="451"/>
      <c r="F45" s="453"/>
      <c r="G45" s="455"/>
      <c r="H45" s="470"/>
      <c r="I45" s="454"/>
      <c r="J45" s="455"/>
      <c r="K45" s="470"/>
      <c r="L45" s="454"/>
      <c r="M45" s="455"/>
      <c r="N45" s="471" t="str">
        <f>IF(OR(H45="",K45=""),"",K45-H45)</f>
        <v/>
      </c>
      <c r="O45" s="451"/>
      <c r="P45" s="452"/>
      <c r="Q45" s="450" t="str">
        <f>IF(N45="","",IF(N45*24&lt;4,0.25,IF(N45*24&lt;8,0.5,0.75)))</f>
        <v/>
      </c>
      <c r="R45" s="451"/>
      <c r="S45" s="452"/>
      <c r="T45" s="453"/>
      <c r="U45" s="454"/>
      <c r="V45" s="454"/>
      <c r="W45" s="454"/>
      <c r="X45" s="454"/>
      <c r="Y45" s="454"/>
      <c r="Z45" s="454"/>
      <c r="AA45" s="454"/>
      <c r="AB45" s="454"/>
      <c r="AC45" s="454"/>
      <c r="AD45" s="454"/>
      <c r="AE45" s="455"/>
      <c r="AF45" s="456" t="str">
        <f ca="1">IFERROR(IF(OR(B45="",F45="",H45="",K45="",$AX$5=""),"",INDEX(サービス費!F:F,MATCH(AY45,サービス費!D:D,0))+IF(T45="",0,INDEX(サービス費!F:F,MATCH(BA45,サービス費!D:D,0)))),"")</f>
        <v/>
      </c>
      <c r="AG45" s="457"/>
      <c r="AH45" s="457"/>
      <c r="AI45" s="458"/>
      <c r="AJ45" s="459" t="str">
        <f ca="1">IFERROR(IF(OR($Z$5="",AF45=""),"",IF($AX$5=1,AF45*0.1,0)),"")</f>
        <v/>
      </c>
      <c r="AK45" s="460"/>
      <c r="AL45" s="460"/>
      <c r="AM45" s="461"/>
      <c r="AN45" s="462"/>
      <c r="AO45" s="463"/>
      <c r="AP45" s="464"/>
      <c r="AQ45" s="465"/>
      <c r="AR45" s="466"/>
      <c r="AS45" s="467"/>
      <c r="AT45" s="53"/>
      <c r="AU45" s="115">
        <v>21</v>
      </c>
      <c r="AV45" s="115" t="str">
        <f ca="1">TEXT($AV$2,"000")&amp;TEXT(AU45,"00")</f>
        <v>00321</v>
      </c>
      <c r="AW45" s="116" t="str">
        <f>IFERROR(IF(B45="","",DATEVALUE(利用者情報!$F$3&amp;利用者情報!$H$3&amp;利用者情報!$I$3&amp;利用者情報!$J$3&amp;B45&amp;"日")),"")</f>
        <v/>
      </c>
      <c r="AX45" s="115" t="str">
        <f t="shared" ref="AX45:AX64" si="8">IF(F45="","",F45*10)</f>
        <v/>
      </c>
      <c r="AY45" s="115" t="str">
        <f t="shared" ref="AY45:AY64" si="9">IF(Q45="","",AX45&amp;Q45)</f>
        <v/>
      </c>
      <c r="AZ45" s="115" t="str">
        <f>IFERROR(IF(AY45="","",INDEX(サービス費!E:E,MATCH(AY45,サービス費!D:D,0))),"")</f>
        <v/>
      </c>
      <c r="BA45" s="115" t="str">
        <f t="shared" ref="BA45:BA64" si="10">IF(T45="入浴加算","100","")</f>
        <v/>
      </c>
      <c r="BB45" s="115" t="str">
        <f>IFERROR(IF(BA45="","",INDEX(サービス費!E:E,MATCH(BA45,サービス費!D:D,0))),"")</f>
        <v/>
      </c>
    </row>
    <row r="46" spans="1:54" ht="29.25" customHeight="1" thickBot="1" x14ac:dyDescent="0.45">
      <c r="A46" s="29"/>
      <c r="B46" s="468"/>
      <c r="C46" s="469"/>
      <c r="D46" s="451" t="str">
        <f t="shared" ref="D46:D64" si="11">IFERROR(IF(B46="","",MID("日月火水木金土",WEEKDAY(AW46),1)),"")</f>
        <v/>
      </c>
      <c r="E46" s="451"/>
      <c r="F46" s="453"/>
      <c r="G46" s="455"/>
      <c r="H46" s="470"/>
      <c r="I46" s="454"/>
      <c r="J46" s="455"/>
      <c r="K46" s="470"/>
      <c r="L46" s="454"/>
      <c r="M46" s="455"/>
      <c r="N46" s="471" t="str">
        <f t="shared" ref="N46:N64" si="12">IF(OR(H46="",K46=""),"",K46-H46)</f>
        <v/>
      </c>
      <c r="O46" s="451"/>
      <c r="P46" s="452"/>
      <c r="Q46" s="450" t="str">
        <f t="shared" ref="Q46:Q64" si="13">IF(N46="","",IF(N46*24&lt;4,0.25,IF(N46*24&lt;8,0.5,0.75)))</f>
        <v/>
      </c>
      <c r="R46" s="451"/>
      <c r="S46" s="452"/>
      <c r="T46" s="453"/>
      <c r="U46" s="454"/>
      <c r="V46" s="454"/>
      <c r="W46" s="454"/>
      <c r="X46" s="454"/>
      <c r="Y46" s="454"/>
      <c r="Z46" s="454"/>
      <c r="AA46" s="454"/>
      <c r="AB46" s="454"/>
      <c r="AC46" s="454"/>
      <c r="AD46" s="454"/>
      <c r="AE46" s="455"/>
      <c r="AF46" s="456" t="str">
        <f ca="1">IFERROR(IF(OR(B46="",F46="",H46="",K46="",$AX$5=""),"",INDEX(サービス費!F:F,MATCH(AY46,サービス費!D:D,0))+IF(T46="",0,INDEX(サービス費!F:F,MATCH(BA46,サービス費!D:D,0)))),"")</f>
        <v/>
      </c>
      <c r="AG46" s="457"/>
      <c r="AH46" s="457"/>
      <c r="AI46" s="458"/>
      <c r="AJ46" s="472" t="str">
        <f ca="1">IFERROR(IF(OR($Z$5="",AF46=""),"",IF($AX$5=1,AF46*0.1,0)),"")</f>
        <v/>
      </c>
      <c r="AK46" s="473"/>
      <c r="AL46" s="473"/>
      <c r="AM46" s="474"/>
      <c r="AN46" s="462"/>
      <c r="AO46" s="463"/>
      <c r="AP46" s="464"/>
      <c r="AQ46" s="465"/>
      <c r="AR46" s="466"/>
      <c r="AS46" s="467"/>
      <c r="AT46" s="53"/>
      <c r="AU46" s="115">
        <v>22</v>
      </c>
      <c r="AV46" s="115" t="str">
        <f t="shared" ref="AV46:AV64" ca="1" si="14">TEXT($AV$2,"000")&amp;TEXT(AU46,"00")</f>
        <v>00322</v>
      </c>
      <c r="AW46" s="116" t="str">
        <f>IFERROR(IF(B46="","",DATEVALUE(利用者情報!$F$3&amp;利用者情報!$H$3&amp;利用者情報!$I$3&amp;利用者情報!$J$3&amp;B46&amp;"日")),"")</f>
        <v/>
      </c>
      <c r="AX46" s="115" t="str">
        <f t="shared" si="8"/>
        <v/>
      </c>
      <c r="AY46" s="115" t="str">
        <f t="shared" si="9"/>
        <v/>
      </c>
      <c r="AZ46" s="115" t="str">
        <f>IFERROR(IF(AY46="","",INDEX(サービス費!E:E,MATCH(AY46,サービス費!D:D,0))),"")</f>
        <v/>
      </c>
      <c r="BA46" s="115" t="str">
        <f t="shared" si="10"/>
        <v/>
      </c>
      <c r="BB46" s="115" t="str">
        <f>IFERROR(IF(BA46="","",INDEX(サービス費!E:E,MATCH(BA46,サービス費!D:D,0))),"")</f>
        <v/>
      </c>
    </row>
    <row r="47" spans="1:54" ht="29.25" customHeight="1" thickBot="1" x14ac:dyDescent="0.45">
      <c r="A47" s="29"/>
      <c r="B47" s="468"/>
      <c r="C47" s="469"/>
      <c r="D47" s="451" t="str">
        <f t="shared" si="11"/>
        <v/>
      </c>
      <c r="E47" s="451"/>
      <c r="F47" s="453"/>
      <c r="G47" s="455"/>
      <c r="H47" s="470"/>
      <c r="I47" s="454"/>
      <c r="J47" s="455"/>
      <c r="K47" s="470"/>
      <c r="L47" s="454"/>
      <c r="M47" s="455"/>
      <c r="N47" s="471" t="str">
        <f t="shared" si="12"/>
        <v/>
      </c>
      <c r="O47" s="451"/>
      <c r="P47" s="452"/>
      <c r="Q47" s="475" t="str">
        <f t="shared" si="13"/>
        <v/>
      </c>
      <c r="R47" s="476"/>
      <c r="S47" s="477"/>
      <c r="T47" s="453"/>
      <c r="U47" s="454"/>
      <c r="V47" s="454"/>
      <c r="W47" s="454"/>
      <c r="X47" s="454"/>
      <c r="Y47" s="454"/>
      <c r="Z47" s="454"/>
      <c r="AA47" s="454"/>
      <c r="AB47" s="454"/>
      <c r="AC47" s="454"/>
      <c r="AD47" s="454"/>
      <c r="AE47" s="455"/>
      <c r="AF47" s="456" t="str">
        <f ca="1">IFERROR(IF(OR(B47="",F47="",H47="",K47="",$AX$5=""),"",INDEX(サービス費!F:F,MATCH(AY47,サービス費!D:D,0))+IF(T47="",0,INDEX(サービス費!F:F,MATCH(BA47,サービス費!D:D,0)))),"")</f>
        <v/>
      </c>
      <c r="AG47" s="457"/>
      <c r="AH47" s="457"/>
      <c r="AI47" s="458"/>
      <c r="AJ47" s="456" t="str">
        <f t="shared" ref="AJ47:AJ64" ca="1" si="15">IFERROR(IF(OR($Z$5="",AF47=""),"",IF($AX$5=1,AF47*0.1,0)),"")</f>
        <v/>
      </c>
      <c r="AK47" s="457"/>
      <c r="AL47" s="457"/>
      <c r="AM47" s="458"/>
      <c r="AN47" s="462"/>
      <c r="AO47" s="463"/>
      <c r="AP47" s="464"/>
      <c r="AQ47" s="465"/>
      <c r="AR47" s="466"/>
      <c r="AS47" s="467"/>
      <c r="AT47" s="53"/>
      <c r="AU47" s="115">
        <v>23</v>
      </c>
      <c r="AV47" s="115" t="str">
        <f t="shared" ca="1" si="14"/>
        <v>00323</v>
      </c>
      <c r="AW47" s="116" t="str">
        <f>IFERROR(IF(B47="","",DATEVALUE(利用者情報!$F$3&amp;利用者情報!$H$3&amp;利用者情報!$I$3&amp;利用者情報!$J$3&amp;B47&amp;"日")),"")</f>
        <v/>
      </c>
      <c r="AX47" s="115" t="str">
        <f t="shared" si="8"/>
        <v/>
      </c>
      <c r="AY47" s="115" t="str">
        <f t="shared" si="9"/>
        <v/>
      </c>
      <c r="AZ47" s="115" t="str">
        <f>IFERROR(IF(AY47="","",INDEX(サービス費!E:E,MATCH(AY47,サービス費!D:D,0))),"")</f>
        <v/>
      </c>
      <c r="BA47" s="115" t="str">
        <f t="shared" si="10"/>
        <v/>
      </c>
      <c r="BB47" s="115" t="str">
        <f>IFERROR(IF(BA47="","",INDEX(サービス費!E:E,MATCH(BA47,サービス費!D:D,0))),"")</f>
        <v/>
      </c>
    </row>
    <row r="48" spans="1:54" ht="29.25" customHeight="1" thickBot="1" x14ac:dyDescent="0.45">
      <c r="A48" s="29"/>
      <c r="B48" s="468"/>
      <c r="C48" s="469"/>
      <c r="D48" s="451" t="str">
        <f t="shared" si="11"/>
        <v/>
      </c>
      <c r="E48" s="451"/>
      <c r="F48" s="453"/>
      <c r="G48" s="455"/>
      <c r="H48" s="470"/>
      <c r="I48" s="454"/>
      <c r="J48" s="455"/>
      <c r="K48" s="470"/>
      <c r="L48" s="454"/>
      <c r="M48" s="455"/>
      <c r="N48" s="471" t="str">
        <f t="shared" si="12"/>
        <v/>
      </c>
      <c r="O48" s="451"/>
      <c r="P48" s="452"/>
      <c r="Q48" s="475" t="str">
        <f t="shared" si="13"/>
        <v/>
      </c>
      <c r="R48" s="476"/>
      <c r="S48" s="477"/>
      <c r="T48" s="453"/>
      <c r="U48" s="454"/>
      <c r="V48" s="454"/>
      <c r="W48" s="454"/>
      <c r="X48" s="454"/>
      <c r="Y48" s="454"/>
      <c r="Z48" s="454"/>
      <c r="AA48" s="454"/>
      <c r="AB48" s="454"/>
      <c r="AC48" s="454"/>
      <c r="AD48" s="454"/>
      <c r="AE48" s="455"/>
      <c r="AF48" s="456" t="str">
        <f ca="1">IFERROR(IF(OR(B48="",F48="",H48="",K48="",$AX$5=""),"",INDEX(サービス費!F:F,MATCH(AY48,サービス費!D:D,0))+IF(T48="",0,INDEX(サービス費!F:F,MATCH(BA48,サービス費!D:D,0)))),"")</f>
        <v/>
      </c>
      <c r="AG48" s="457"/>
      <c r="AH48" s="457"/>
      <c r="AI48" s="458"/>
      <c r="AJ48" s="456" t="str">
        <f t="shared" ca="1" si="15"/>
        <v/>
      </c>
      <c r="AK48" s="457"/>
      <c r="AL48" s="457"/>
      <c r="AM48" s="458"/>
      <c r="AN48" s="462"/>
      <c r="AO48" s="463"/>
      <c r="AP48" s="464"/>
      <c r="AQ48" s="465"/>
      <c r="AR48" s="466"/>
      <c r="AS48" s="467"/>
      <c r="AT48" s="53"/>
      <c r="AU48" s="115">
        <v>24</v>
      </c>
      <c r="AV48" s="115" t="str">
        <f t="shared" ca="1" si="14"/>
        <v>00324</v>
      </c>
      <c r="AW48" s="116" t="str">
        <f>IFERROR(IF(B48="","",DATEVALUE(利用者情報!$F$3&amp;利用者情報!$H$3&amp;利用者情報!$I$3&amp;利用者情報!$J$3&amp;B48&amp;"日")),"")</f>
        <v/>
      </c>
      <c r="AX48" s="115" t="str">
        <f t="shared" si="8"/>
        <v/>
      </c>
      <c r="AY48" s="115" t="str">
        <f t="shared" si="9"/>
        <v/>
      </c>
      <c r="AZ48" s="115" t="str">
        <f>IFERROR(IF(AY48="","",INDEX(サービス費!E:E,MATCH(AY48,サービス費!D:D,0))),"")</f>
        <v/>
      </c>
      <c r="BA48" s="115" t="str">
        <f t="shared" si="10"/>
        <v/>
      </c>
      <c r="BB48" s="115" t="str">
        <f>IFERROR(IF(BA48="","",INDEX(サービス費!E:E,MATCH(BA48,サービス費!D:D,0))),"")</f>
        <v/>
      </c>
    </row>
    <row r="49" spans="1:54" ht="29.25" customHeight="1" thickBot="1" x14ac:dyDescent="0.45">
      <c r="A49" s="29"/>
      <c r="B49" s="468"/>
      <c r="C49" s="469"/>
      <c r="D49" s="451" t="str">
        <f t="shared" si="11"/>
        <v/>
      </c>
      <c r="E49" s="451"/>
      <c r="F49" s="453"/>
      <c r="G49" s="455"/>
      <c r="H49" s="470"/>
      <c r="I49" s="454"/>
      <c r="J49" s="455"/>
      <c r="K49" s="470"/>
      <c r="L49" s="454"/>
      <c r="M49" s="455"/>
      <c r="N49" s="471" t="str">
        <f t="shared" si="12"/>
        <v/>
      </c>
      <c r="O49" s="451"/>
      <c r="P49" s="452"/>
      <c r="Q49" s="475" t="str">
        <f t="shared" si="13"/>
        <v/>
      </c>
      <c r="R49" s="476"/>
      <c r="S49" s="477"/>
      <c r="T49" s="453"/>
      <c r="U49" s="454"/>
      <c r="V49" s="454"/>
      <c r="W49" s="454"/>
      <c r="X49" s="454"/>
      <c r="Y49" s="454"/>
      <c r="Z49" s="454"/>
      <c r="AA49" s="454"/>
      <c r="AB49" s="454"/>
      <c r="AC49" s="454"/>
      <c r="AD49" s="454"/>
      <c r="AE49" s="455"/>
      <c r="AF49" s="456" t="str">
        <f ca="1">IFERROR(IF(OR(B49="",F49="",H49="",K49="",$AX$5=""),"",INDEX(サービス費!F:F,MATCH(AY49,サービス費!D:D,0))+IF(T49="",0,INDEX(サービス費!F:F,MATCH(BA49,サービス費!D:D,0)))),"")</f>
        <v/>
      </c>
      <c r="AG49" s="457"/>
      <c r="AH49" s="457"/>
      <c r="AI49" s="458"/>
      <c r="AJ49" s="456" t="str">
        <f t="shared" ca="1" si="15"/>
        <v/>
      </c>
      <c r="AK49" s="457"/>
      <c r="AL49" s="457"/>
      <c r="AM49" s="458"/>
      <c r="AN49" s="462"/>
      <c r="AO49" s="463"/>
      <c r="AP49" s="464"/>
      <c r="AQ49" s="465"/>
      <c r="AR49" s="466"/>
      <c r="AS49" s="467"/>
      <c r="AT49" s="53"/>
      <c r="AU49" s="115">
        <v>25</v>
      </c>
      <c r="AV49" s="115" t="str">
        <f t="shared" ca="1" si="14"/>
        <v>00325</v>
      </c>
      <c r="AW49" s="116" t="str">
        <f>IFERROR(IF(B49="","",DATEVALUE(利用者情報!$F$3&amp;利用者情報!$H$3&amp;利用者情報!$I$3&amp;利用者情報!$J$3&amp;B49&amp;"日")),"")</f>
        <v/>
      </c>
      <c r="AX49" s="115" t="str">
        <f t="shared" si="8"/>
        <v/>
      </c>
      <c r="AY49" s="115" t="str">
        <f t="shared" si="9"/>
        <v/>
      </c>
      <c r="AZ49" s="115" t="str">
        <f>IFERROR(IF(AY49="","",INDEX(サービス費!E:E,MATCH(AY49,サービス費!D:D,0))),"")</f>
        <v/>
      </c>
      <c r="BA49" s="115" t="str">
        <f t="shared" si="10"/>
        <v/>
      </c>
      <c r="BB49" s="115" t="str">
        <f>IFERROR(IF(BA49="","",INDEX(サービス費!E:E,MATCH(BA49,サービス費!D:D,0))),"")</f>
        <v/>
      </c>
    </row>
    <row r="50" spans="1:54" ht="29.25" customHeight="1" thickBot="1" x14ac:dyDescent="0.45">
      <c r="A50" s="29"/>
      <c r="B50" s="468"/>
      <c r="C50" s="469"/>
      <c r="D50" s="451" t="str">
        <f t="shared" si="11"/>
        <v/>
      </c>
      <c r="E50" s="451"/>
      <c r="F50" s="453"/>
      <c r="G50" s="455"/>
      <c r="H50" s="470"/>
      <c r="I50" s="454"/>
      <c r="J50" s="455"/>
      <c r="K50" s="470"/>
      <c r="L50" s="454"/>
      <c r="M50" s="455"/>
      <c r="N50" s="471" t="str">
        <f t="shared" si="12"/>
        <v/>
      </c>
      <c r="O50" s="451"/>
      <c r="P50" s="452"/>
      <c r="Q50" s="475" t="str">
        <f t="shared" si="13"/>
        <v/>
      </c>
      <c r="R50" s="476"/>
      <c r="S50" s="477"/>
      <c r="T50" s="453"/>
      <c r="U50" s="454"/>
      <c r="V50" s="454"/>
      <c r="W50" s="454"/>
      <c r="X50" s="454"/>
      <c r="Y50" s="454"/>
      <c r="Z50" s="454"/>
      <c r="AA50" s="454"/>
      <c r="AB50" s="454"/>
      <c r="AC50" s="454"/>
      <c r="AD50" s="454"/>
      <c r="AE50" s="455"/>
      <c r="AF50" s="456" t="str">
        <f ca="1">IFERROR(IF(OR(B50="",F50="",H50="",K50="",$AX$5=""),"",INDEX(サービス費!F:F,MATCH(AY50,サービス費!D:D,0))+IF(T50="",0,INDEX(サービス費!F:F,MATCH(BA50,サービス費!D:D,0)))),"")</f>
        <v/>
      </c>
      <c r="AG50" s="457"/>
      <c r="AH50" s="457"/>
      <c r="AI50" s="458"/>
      <c r="AJ50" s="456" t="str">
        <f t="shared" ca="1" si="15"/>
        <v/>
      </c>
      <c r="AK50" s="457"/>
      <c r="AL50" s="457"/>
      <c r="AM50" s="458"/>
      <c r="AN50" s="462"/>
      <c r="AO50" s="463"/>
      <c r="AP50" s="464"/>
      <c r="AQ50" s="465"/>
      <c r="AR50" s="466"/>
      <c r="AS50" s="467"/>
      <c r="AT50" s="53"/>
      <c r="AU50" s="115">
        <v>26</v>
      </c>
      <c r="AV50" s="115" t="str">
        <f t="shared" ca="1" si="14"/>
        <v>00326</v>
      </c>
      <c r="AW50" s="116" t="str">
        <f>IFERROR(IF(B50="","",DATEVALUE(利用者情報!$F$3&amp;利用者情報!$H$3&amp;利用者情報!$I$3&amp;利用者情報!$J$3&amp;B50&amp;"日")),"")</f>
        <v/>
      </c>
      <c r="AX50" s="115" t="str">
        <f t="shared" si="8"/>
        <v/>
      </c>
      <c r="AY50" s="115" t="str">
        <f t="shared" si="9"/>
        <v/>
      </c>
      <c r="AZ50" s="115" t="str">
        <f>IFERROR(IF(AY50="","",INDEX(サービス費!E:E,MATCH(AY50,サービス費!D:D,0))),"")</f>
        <v/>
      </c>
      <c r="BA50" s="115" t="str">
        <f t="shared" si="10"/>
        <v/>
      </c>
      <c r="BB50" s="115" t="str">
        <f>IFERROR(IF(BA50="","",INDEX(サービス費!E:E,MATCH(BA50,サービス費!D:D,0))),"")</f>
        <v/>
      </c>
    </row>
    <row r="51" spans="1:54" ht="29.25" customHeight="1" thickBot="1" x14ac:dyDescent="0.45">
      <c r="A51" s="29"/>
      <c r="B51" s="468"/>
      <c r="C51" s="469"/>
      <c r="D51" s="451" t="str">
        <f t="shared" si="11"/>
        <v/>
      </c>
      <c r="E51" s="451"/>
      <c r="F51" s="453"/>
      <c r="G51" s="455"/>
      <c r="H51" s="470"/>
      <c r="I51" s="454"/>
      <c r="J51" s="455"/>
      <c r="K51" s="470"/>
      <c r="L51" s="454"/>
      <c r="M51" s="455"/>
      <c r="N51" s="471" t="str">
        <f t="shared" si="12"/>
        <v/>
      </c>
      <c r="O51" s="451"/>
      <c r="P51" s="452"/>
      <c r="Q51" s="475" t="str">
        <f t="shared" si="13"/>
        <v/>
      </c>
      <c r="R51" s="476"/>
      <c r="S51" s="477"/>
      <c r="T51" s="453"/>
      <c r="U51" s="454"/>
      <c r="V51" s="454"/>
      <c r="W51" s="454"/>
      <c r="X51" s="454"/>
      <c r="Y51" s="454"/>
      <c r="Z51" s="454"/>
      <c r="AA51" s="454"/>
      <c r="AB51" s="454"/>
      <c r="AC51" s="454"/>
      <c r="AD51" s="454"/>
      <c r="AE51" s="455"/>
      <c r="AF51" s="456" t="str">
        <f ca="1">IFERROR(IF(OR(B51="",F51="",H51="",K51="",$AX$5=""),"",INDEX(サービス費!F:F,MATCH(AY51,サービス費!D:D,0))+IF(T51="",0,INDEX(サービス費!F:F,MATCH(BA51,サービス費!D:D,0)))),"")</f>
        <v/>
      </c>
      <c r="AG51" s="457"/>
      <c r="AH51" s="457"/>
      <c r="AI51" s="458"/>
      <c r="AJ51" s="456" t="str">
        <f t="shared" ca="1" si="15"/>
        <v/>
      </c>
      <c r="AK51" s="457"/>
      <c r="AL51" s="457"/>
      <c r="AM51" s="458"/>
      <c r="AN51" s="462"/>
      <c r="AO51" s="463"/>
      <c r="AP51" s="464"/>
      <c r="AQ51" s="465"/>
      <c r="AR51" s="466"/>
      <c r="AS51" s="467"/>
      <c r="AT51" s="53"/>
      <c r="AU51" s="115">
        <v>27</v>
      </c>
      <c r="AV51" s="115" t="str">
        <f t="shared" ca="1" si="14"/>
        <v>00327</v>
      </c>
      <c r="AW51" s="116" t="str">
        <f>IFERROR(IF(B51="","",DATEVALUE(利用者情報!$F$3&amp;利用者情報!$H$3&amp;利用者情報!$I$3&amp;利用者情報!$J$3&amp;B51&amp;"日")),"")</f>
        <v/>
      </c>
      <c r="AX51" s="115" t="str">
        <f t="shared" si="8"/>
        <v/>
      </c>
      <c r="AY51" s="115" t="str">
        <f t="shared" si="9"/>
        <v/>
      </c>
      <c r="AZ51" s="115" t="str">
        <f>IFERROR(IF(AY51="","",INDEX(サービス費!E:E,MATCH(AY51,サービス費!D:D,0))),"")</f>
        <v/>
      </c>
      <c r="BA51" s="115" t="str">
        <f t="shared" si="10"/>
        <v/>
      </c>
      <c r="BB51" s="115" t="str">
        <f>IFERROR(IF(BA51="","",INDEX(サービス費!E:E,MATCH(BA51,サービス費!D:D,0))),"")</f>
        <v/>
      </c>
    </row>
    <row r="52" spans="1:54" ht="29.25" customHeight="1" thickBot="1" x14ac:dyDescent="0.45">
      <c r="A52" s="29"/>
      <c r="B52" s="468"/>
      <c r="C52" s="469"/>
      <c r="D52" s="451" t="str">
        <f t="shared" si="11"/>
        <v/>
      </c>
      <c r="E52" s="451"/>
      <c r="F52" s="453"/>
      <c r="G52" s="455"/>
      <c r="H52" s="470"/>
      <c r="I52" s="454"/>
      <c r="J52" s="455"/>
      <c r="K52" s="470"/>
      <c r="L52" s="454"/>
      <c r="M52" s="455"/>
      <c r="N52" s="471" t="str">
        <f t="shared" si="12"/>
        <v/>
      </c>
      <c r="O52" s="451"/>
      <c r="P52" s="452"/>
      <c r="Q52" s="475" t="str">
        <f t="shared" si="13"/>
        <v/>
      </c>
      <c r="R52" s="476"/>
      <c r="S52" s="477"/>
      <c r="T52" s="453"/>
      <c r="U52" s="454"/>
      <c r="V52" s="454"/>
      <c r="W52" s="454"/>
      <c r="X52" s="454"/>
      <c r="Y52" s="454"/>
      <c r="Z52" s="454"/>
      <c r="AA52" s="454"/>
      <c r="AB52" s="454"/>
      <c r="AC52" s="454"/>
      <c r="AD52" s="454"/>
      <c r="AE52" s="455"/>
      <c r="AF52" s="456" t="str">
        <f ca="1">IFERROR(IF(OR(B52="",F52="",H52="",K52="",$AX$5=""),"",INDEX(サービス費!F:F,MATCH(AY52,サービス費!D:D,0))+IF(T52="",0,INDEX(サービス費!F:F,MATCH(BA52,サービス費!D:D,0)))),"")</f>
        <v/>
      </c>
      <c r="AG52" s="457"/>
      <c r="AH52" s="457"/>
      <c r="AI52" s="458"/>
      <c r="AJ52" s="456" t="str">
        <f t="shared" ca="1" si="15"/>
        <v/>
      </c>
      <c r="AK52" s="457"/>
      <c r="AL52" s="457"/>
      <c r="AM52" s="458"/>
      <c r="AN52" s="462"/>
      <c r="AO52" s="463"/>
      <c r="AP52" s="464"/>
      <c r="AQ52" s="465"/>
      <c r="AR52" s="466"/>
      <c r="AS52" s="467"/>
      <c r="AT52" s="53"/>
      <c r="AU52" s="115">
        <v>28</v>
      </c>
      <c r="AV52" s="115" t="str">
        <f t="shared" ca="1" si="14"/>
        <v>00328</v>
      </c>
      <c r="AW52" s="116" t="str">
        <f>IFERROR(IF(B52="","",DATEVALUE(利用者情報!$F$3&amp;利用者情報!$H$3&amp;利用者情報!$I$3&amp;利用者情報!$J$3&amp;B52&amp;"日")),"")</f>
        <v/>
      </c>
      <c r="AX52" s="115" t="str">
        <f t="shared" si="8"/>
        <v/>
      </c>
      <c r="AY52" s="115" t="str">
        <f t="shared" si="9"/>
        <v/>
      </c>
      <c r="AZ52" s="115" t="str">
        <f>IFERROR(IF(AY52="","",INDEX(サービス費!E:E,MATCH(AY52,サービス費!D:D,0))),"")</f>
        <v/>
      </c>
      <c r="BA52" s="115" t="str">
        <f t="shared" si="10"/>
        <v/>
      </c>
      <c r="BB52" s="115" t="str">
        <f>IFERROR(IF(BA52="","",INDEX(サービス費!E:E,MATCH(BA52,サービス費!D:D,0))),"")</f>
        <v/>
      </c>
    </row>
    <row r="53" spans="1:54" ht="29.25" customHeight="1" thickBot="1" x14ac:dyDescent="0.45">
      <c r="A53" s="29"/>
      <c r="B53" s="468"/>
      <c r="C53" s="469"/>
      <c r="D53" s="451" t="str">
        <f t="shared" si="11"/>
        <v/>
      </c>
      <c r="E53" s="451"/>
      <c r="F53" s="453"/>
      <c r="G53" s="455"/>
      <c r="H53" s="470"/>
      <c r="I53" s="454"/>
      <c r="J53" s="455"/>
      <c r="K53" s="470"/>
      <c r="L53" s="454"/>
      <c r="M53" s="455"/>
      <c r="N53" s="471" t="str">
        <f t="shared" si="12"/>
        <v/>
      </c>
      <c r="O53" s="451"/>
      <c r="P53" s="452"/>
      <c r="Q53" s="475" t="str">
        <f t="shared" si="13"/>
        <v/>
      </c>
      <c r="R53" s="476"/>
      <c r="S53" s="477"/>
      <c r="T53" s="453"/>
      <c r="U53" s="454"/>
      <c r="V53" s="454"/>
      <c r="W53" s="454"/>
      <c r="X53" s="454"/>
      <c r="Y53" s="454"/>
      <c r="Z53" s="454"/>
      <c r="AA53" s="454"/>
      <c r="AB53" s="454"/>
      <c r="AC53" s="454"/>
      <c r="AD53" s="454"/>
      <c r="AE53" s="455"/>
      <c r="AF53" s="456" t="str">
        <f ca="1">IFERROR(IF(OR(B53="",F53="",H53="",K53="",$AX$5=""),"",INDEX(サービス費!F:F,MATCH(AY53,サービス費!D:D,0))+IF(T53="",0,INDEX(サービス費!F:F,MATCH(BA53,サービス費!D:D,0)))),"")</f>
        <v/>
      </c>
      <c r="AG53" s="457"/>
      <c r="AH53" s="457"/>
      <c r="AI53" s="458"/>
      <c r="AJ53" s="456" t="str">
        <f t="shared" ca="1" si="15"/>
        <v/>
      </c>
      <c r="AK53" s="457"/>
      <c r="AL53" s="457"/>
      <c r="AM53" s="458"/>
      <c r="AN53" s="462"/>
      <c r="AO53" s="463"/>
      <c r="AP53" s="464"/>
      <c r="AQ53" s="465"/>
      <c r="AR53" s="466"/>
      <c r="AS53" s="467"/>
      <c r="AT53" s="53"/>
      <c r="AU53" s="115">
        <v>29</v>
      </c>
      <c r="AV53" s="115" t="str">
        <f t="shared" ca="1" si="14"/>
        <v>00329</v>
      </c>
      <c r="AW53" s="116" t="str">
        <f>IFERROR(IF(B53="","",DATEVALUE(利用者情報!$F$3&amp;利用者情報!$H$3&amp;利用者情報!$I$3&amp;利用者情報!$J$3&amp;B53&amp;"日")),"")</f>
        <v/>
      </c>
      <c r="AX53" s="115" t="str">
        <f t="shared" si="8"/>
        <v/>
      </c>
      <c r="AY53" s="115" t="str">
        <f t="shared" si="9"/>
        <v/>
      </c>
      <c r="AZ53" s="115" t="str">
        <f>IFERROR(IF(AY53="","",INDEX(サービス費!E:E,MATCH(AY53,サービス費!D:D,0))),"")</f>
        <v/>
      </c>
      <c r="BA53" s="115" t="str">
        <f t="shared" si="10"/>
        <v/>
      </c>
      <c r="BB53" s="115" t="str">
        <f>IFERROR(IF(BA53="","",INDEX(サービス費!E:E,MATCH(BA53,サービス費!D:D,0))),"")</f>
        <v/>
      </c>
    </row>
    <row r="54" spans="1:54" ht="29.25" customHeight="1" thickBot="1" x14ac:dyDescent="0.45">
      <c r="A54" s="29"/>
      <c r="B54" s="468"/>
      <c r="C54" s="469"/>
      <c r="D54" s="451" t="str">
        <f t="shared" si="11"/>
        <v/>
      </c>
      <c r="E54" s="451"/>
      <c r="F54" s="453"/>
      <c r="G54" s="455"/>
      <c r="H54" s="470"/>
      <c r="I54" s="454"/>
      <c r="J54" s="455"/>
      <c r="K54" s="470"/>
      <c r="L54" s="454"/>
      <c r="M54" s="455"/>
      <c r="N54" s="471" t="str">
        <f t="shared" si="12"/>
        <v/>
      </c>
      <c r="O54" s="451"/>
      <c r="P54" s="452"/>
      <c r="Q54" s="475" t="str">
        <f t="shared" si="13"/>
        <v/>
      </c>
      <c r="R54" s="476"/>
      <c r="S54" s="477"/>
      <c r="T54" s="453"/>
      <c r="U54" s="454"/>
      <c r="V54" s="454"/>
      <c r="W54" s="454"/>
      <c r="X54" s="454"/>
      <c r="Y54" s="454"/>
      <c r="Z54" s="454"/>
      <c r="AA54" s="454"/>
      <c r="AB54" s="454"/>
      <c r="AC54" s="454"/>
      <c r="AD54" s="454"/>
      <c r="AE54" s="455"/>
      <c r="AF54" s="456" t="str">
        <f ca="1">IFERROR(IF(OR(B54="",F54="",H54="",K54="",$AX$5=""),"",INDEX(サービス費!F:F,MATCH(AY54,サービス費!D:D,0))+IF(T54="",0,INDEX(サービス費!F:F,MATCH(BA54,サービス費!D:D,0)))),"")</f>
        <v/>
      </c>
      <c r="AG54" s="457"/>
      <c r="AH54" s="457"/>
      <c r="AI54" s="458"/>
      <c r="AJ54" s="456" t="str">
        <f t="shared" ca="1" si="15"/>
        <v/>
      </c>
      <c r="AK54" s="457"/>
      <c r="AL54" s="457"/>
      <c r="AM54" s="458"/>
      <c r="AN54" s="462"/>
      <c r="AO54" s="463"/>
      <c r="AP54" s="464"/>
      <c r="AQ54" s="465"/>
      <c r="AR54" s="466"/>
      <c r="AS54" s="467"/>
      <c r="AT54" s="53"/>
      <c r="AU54" s="115">
        <v>30</v>
      </c>
      <c r="AV54" s="115" t="str">
        <f t="shared" ca="1" si="14"/>
        <v>00330</v>
      </c>
      <c r="AW54" s="116" t="str">
        <f>IFERROR(IF(B54="","",DATEVALUE(利用者情報!$F$3&amp;利用者情報!$H$3&amp;利用者情報!$I$3&amp;利用者情報!$J$3&amp;B54&amp;"日")),"")</f>
        <v/>
      </c>
      <c r="AX54" s="115" t="str">
        <f t="shared" si="8"/>
        <v/>
      </c>
      <c r="AY54" s="115" t="str">
        <f t="shared" si="9"/>
        <v/>
      </c>
      <c r="AZ54" s="115" t="str">
        <f>IFERROR(IF(AY54="","",INDEX(サービス費!E:E,MATCH(AY54,サービス費!D:D,0))),"")</f>
        <v/>
      </c>
      <c r="BA54" s="115" t="str">
        <f t="shared" si="10"/>
        <v/>
      </c>
      <c r="BB54" s="115" t="str">
        <f>IFERROR(IF(BA54="","",INDEX(サービス費!E:E,MATCH(BA54,サービス費!D:D,0))),"")</f>
        <v/>
      </c>
    </row>
    <row r="55" spans="1:54" ht="29.25" customHeight="1" thickBot="1" x14ac:dyDescent="0.45">
      <c r="A55" s="29"/>
      <c r="B55" s="468"/>
      <c r="C55" s="469"/>
      <c r="D55" s="451" t="str">
        <f t="shared" si="11"/>
        <v/>
      </c>
      <c r="E55" s="451"/>
      <c r="F55" s="453"/>
      <c r="G55" s="455"/>
      <c r="H55" s="470"/>
      <c r="I55" s="454"/>
      <c r="J55" s="455"/>
      <c r="K55" s="470"/>
      <c r="L55" s="454"/>
      <c r="M55" s="455"/>
      <c r="N55" s="471" t="str">
        <f t="shared" si="12"/>
        <v/>
      </c>
      <c r="O55" s="451"/>
      <c r="P55" s="452"/>
      <c r="Q55" s="475" t="str">
        <f t="shared" si="13"/>
        <v/>
      </c>
      <c r="R55" s="476"/>
      <c r="S55" s="477"/>
      <c r="T55" s="453"/>
      <c r="U55" s="454"/>
      <c r="V55" s="454"/>
      <c r="W55" s="454"/>
      <c r="X55" s="454"/>
      <c r="Y55" s="454"/>
      <c r="Z55" s="454"/>
      <c r="AA55" s="454"/>
      <c r="AB55" s="454"/>
      <c r="AC55" s="454"/>
      <c r="AD55" s="454"/>
      <c r="AE55" s="455"/>
      <c r="AF55" s="456" t="str">
        <f ca="1">IFERROR(IF(OR(B55="",F55="",H55="",K55="",$AX$5=""),"",INDEX(サービス費!F:F,MATCH(AY55,サービス費!D:D,0))+IF(T55="",0,INDEX(サービス費!F:F,MATCH(BA55,サービス費!D:D,0)))),"")</f>
        <v/>
      </c>
      <c r="AG55" s="457"/>
      <c r="AH55" s="457"/>
      <c r="AI55" s="458"/>
      <c r="AJ55" s="456" t="str">
        <f t="shared" ca="1" si="15"/>
        <v/>
      </c>
      <c r="AK55" s="457"/>
      <c r="AL55" s="457"/>
      <c r="AM55" s="458"/>
      <c r="AN55" s="462"/>
      <c r="AO55" s="463"/>
      <c r="AP55" s="464"/>
      <c r="AQ55" s="465"/>
      <c r="AR55" s="466"/>
      <c r="AS55" s="467"/>
      <c r="AT55" s="53"/>
      <c r="AU55" s="115">
        <v>31</v>
      </c>
      <c r="AV55" s="115" t="str">
        <f t="shared" ca="1" si="14"/>
        <v>00331</v>
      </c>
      <c r="AW55" s="116" t="str">
        <f>IFERROR(IF(B55="","",DATEVALUE(利用者情報!$F$3&amp;利用者情報!$H$3&amp;利用者情報!$I$3&amp;利用者情報!$J$3&amp;B55&amp;"日")),"")</f>
        <v/>
      </c>
      <c r="AX55" s="115" t="str">
        <f t="shared" si="8"/>
        <v/>
      </c>
      <c r="AY55" s="115" t="str">
        <f t="shared" si="9"/>
        <v/>
      </c>
      <c r="AZ55" s="115" t="str">
        <f>IFERROR(IF(AY55="","",INDEX(サービス費!E:E,MATCH(AY55,サービス費!D:D,0))),"")</f>
        <v/>
      </c>
      <c r="BA55" s="115" t="str">
        <f t="shared" si="10"/>
        <v/>
      </c>
      <c r="BB55" s="115" t="str">
        <f>IFERROR(IF(BA55="","",INDEX(サービス費!E:E,MATCH(BA55,サービス費!D:D,0))),"")</f>
        <v/>
      </c>
    </row>
    <row r="56" spans="1:54" ht="29.25" customHeight="1" thickBot="1" x14ac:dyDescent="0.45">
      <c r="A56" s="29"/>
      <c r="B56" s="468"/>
      <c r="C56" s="469"/>
      <c r="D56" s="451" t="str">
        <f t="shared" si="11"/>
        <v/>
      </c>
      <c r="E56" s="451"/>
      <c r="F56" s="453"/>
      <c r="G56" s="455"/>
      <c r="H56" s="470"/>
      <c r="I56" s="454"/>
      <c r="J56" s="455"/>
      <c r="K56" s="470"/>
      <c r="L56" s="454"/>
      <c r="M56" s="455"/>
      <c r="N56" s="471" t="str">
        <f t="shared" si="12"/>
        <v/>
      </c>
      <c r="O56" s="451"/>
      <c r="P56" s="452"/>
      <c r="Q56" s="475" t="str">
        <f t="shared" si="13"/>
        <v/>
      </c>
      <c r="R56" s="476"/>
      <c r="S56" s="477"/>
      <c r="T56" s="453"/>
      <c r="U56" s="454"/>
      <c r="V56" s="454"/>
      <c r="W56" s="454"/>
      <c r="X56" s="454"/>
      <c r="Y56" s="454"/>
      <c r="Z56" s="454"/>
      <c r="AA56" s="454"/>
      <c r="AB56" s="454"/>
      <c r="AC56" s="454"/>
      <c r="AD56" s="454"/>
      <c r="AE56" s="455"/>
      <c r="AF56" s="456" t="str">
        <f ca="1">IFERROR(IF(OR(B56="",F56="",H56="",K56="",$AX$5=""),"",INDEX(サービス費!F:F,MATCH(AY56,サービス費!D:D,0))+IF(T56="",0,INDEX(サービス費!F:F,MATCH(BA56,サービス費!D:D,0)))),"")</f>
        <v/>
      </c>
      <c r="AG56" s="457"/>
      <c r="AH56" s="457"/>
      <c r="AI56" s="458"/>
      <c r="AJ56" s="456" t="str">
        <f t="shared" ca="1" si="15"/>
        <v/>
      </c>
      <c r="AK56" s="457"/>
      <c r="AL56" s="457"/>
      <c r="AM56" s="458"/>
      <c r="AN56" s="462"/>
      <c r="AO56" s="463"/>
      <c r="AP56" s="464"/>
      <c r="AQ56" s="465"/>
      <c r="AR56" s="466"/>
      <c r="AS56" s="467"/>
      <c r="AT56" s="53"/>
      <c r="AU56" s="115">
        <v>32</v>
      </c>
      <c r="AV56" s="115" t="str">
        <f t="shared" ca="1" si="14"/>
        <v>00332</v>
      </c>
      <c r="AW56" s="116" t="str">
        <f>IFERROR(IF(B56="","",DATEVALUE(利用者情報!$F$3&amp;利用者情報!$H$3&amp;利用者情報!$I$3&amp;利用者情報!$J$3&amp;B56&amp;"日")),"")</f>
        <v/>
      </c>
      <c r="AX56" s="115" t="str">
        <f t="shared" si="8"/>
        <v/>
      </c>
      <c r="AY56" s="115" t="str">
        <f t="shared" si="9"/>
        <v/>
      </c>
      <c r="AZ56" s="115" t="str">
        <f>IFERROR(IF(AY56="","",INDEX(サービス費!E:E,MATCH(AY56,サービス費!D:D,0))),"")</f>
        <v/>
      </c>
      <c r="BA56" s="115" t="str">
        <f t="shared" si="10"/>
        <v/>
      </c>
      <c r="BB56" s="115" t="str">
        <f>IFERROR(IF(BA56="","",INDEX(サービス費!E:E,MATCH(BA56,サービス費!D:D,0))),"")</f>
        <v/>
      </c>
    </row>
    <row r="57" spans="1:54" ht="29.25" customHeight="1" thickBot="1" x14ac:dyDescent="0.45">
      <c r="A57" s="29"/>
      <c r="B57" s="468"/>
      <c r="C57" s="469"/>
      <c r="D57" s="451" t="str">
        <f t="shared" si="11"/>
        <v/>
      </c>
      <c r="E57" s="451"/>
      <c r="F57" s="453"/>
      <c r="G57" s="455"/>
      <c r="H57" s="470"/>
      <c r="I57" s="454"/>
      <c r="J57" s="455"/>
      <c r="K57" s="470"/>
      <c r="L57" s="454"/>
      <c r="M57" s="455"/>
      <c r="N57" s="471" t="str">
        <f t="shared" si="12"/>
        <v/>
      </c>
      <c r="O57" s="451"/>
      <c r="P57" s="452"/>
      <c r="Q57" s="475" t="str">
        <f t="shared" si="13"/>
        <v/>
      </c>
      <c r="R57" s="476"/>
      <c r="S57" s="477"/>
      <c r="T57" s="453"/>
      <c r="U57" s="454"/>
      <c r="V57" s="454"/>
      <c r="W57" s="454"/>
      <c r="X57" s="454"/>
      <c r="Y57" s="454"/>
      <c r="Z57" s="454"/>
      <c r="AA57" s="454"/>
      <c r="AB57" s="454"/>
      <c r="AC57" s="454"/>
      <c r="AD57" s="454"/>
      <c r="AE57" s="455"/>
      <c r="AF57" s="456" t="str">
        <f ca="1">IFERROR(IF(OR(B57="",F57="",H57="",K57="",$AX$5=""),"",INDEX(サービス費!F:F,MATCH(AY57,サービス費!D:D,0))+IF(T57="",0,INDEX(サービス費!F:F,MATCH(BA57,サービス費!D:D,0)))),"")</f>
        <v/>
      </c>
      <c r="AG57" s="457"/>
      <c r="AH57" s="457"/>
      <c r="AI57" s="458"/>
      <c r="AJ57" s="456" t="str">
        <f t="shared" ca="1" si="15"/>
        <v/>
      </c>
      <c r="AK57" s="457"/>
      <c r="AL57" s="457"/>
      <c r="AM57" s="458"/>
      <c r="AN57" s="462"/>
      <c r="AO57" s="463"/>
      <c r="AP57" s="464"/>
      <c r="AQ57" s="465"/>
      <c r="AR57" s="466"/>
      <c r="AS57" s="467"/>
      <c r="AT57" s="53"/>
      <c r="AU57" s="115">
        <v>33</v>
      </c>
      <c r="AV57" s="115" t="str">
        <f t="shared" ca="1" si="14"/>
        <v>00333</v>
      </c>
      <c r="AW57" s="116" t="str">
        <f>IFERROR(IF(B57="","",DATEVALUE(利用者情報!$F$3&amp;利用者情報!$H$3&amp;利用者情報!$I$3&amp;利用者情報!$J$3&amp;B57&amp;"日")),"")</f>
        <v/>
      </c>
      <c r="AX57" s="115" t="str">
        <f t="shared" si="8"/>
        <v/>
      </c>
      <c r="AY57" s="115" t="str">
        <f t="shared" si="9"/>
        <v/>
      </c>
      <c r="AZ57" s="115" t="str">
        <f>IFERROR(IF(AY57="","",INDEX(サービス費!E:E,MATCH(AY57,サービス費!D:D,0))),"")</f>
        <v/>
      </c>
      <c r="BA57" s="115" t="str">
        <f t="shared" si="10"/>
        <v/>
      </c>
      <c r="BB57" s="115" t="str">
        <f>IFERROR(IF(BA57="","",INDEX(サービス費!E:E,MATCH(BA57,サービス費!D:D,0))),"")</f>
        <v/>
      </c>
    </row>
    <row r="58" spans="1:54" ht="29.25" customHeight="1" thickBot="1" x14ac:dyDescent="0.45">
      <c r="A58" s="29"/>
      <c r="B58" s="468"/>
      <c r="C58" s="469"/>
      <c r="D58" s="451" t="str">
        <f t="shared" si="11"/>
        <v/>
      </c>
      <c r="E58" s="451"/>
      <c r="F58" s="453"/>
      <c r="G58" s="455"/>
      <c r="H58" s="470"/>
      <c r="I58" s="454"/>
      <c r="J58" s="455"/>
      <c r="K58" s="470"/>
      <c r="L58" s="454"/>
      <c r="M58" s="455"/>
      <c r="N58" s="471" t="str">
        <f t="shared" si="12"/>
        <v/>
      </c>
      <c r="O58" s="451"/>
      <c r="P58" s="452"/>
      <c r="Q58" s="475" t="str">
        <f t="shared" si="13"/>
        <v/>
      </c>
      <c r="R58" s="476"/>
      <c r="S58" s="477"/>
      <c r="T58" s="453"/>
      <c r="U58" s="454"/>
      <c r="V58" s="454"/>
      <c r="W58" s="454"/>
      <c r="X58" s="454"/>
      <c r="Y58" s="454"/>
      <c r="Z58" s="454"/>
      <c r="AA58" s="454"/>
      <c r="AB58" s="454"/>
      <c r="AC58" s="454"/>
      <c r="AD58" s="454"/>
      <c r="AE58" s="455"/>
      <c r="AF58" s="456" t="str">
        <f ca="1">IFERROR(IF(OR(B58="",F58="",H58="",K58="",$AX$5=""),"",INDEX(サービス費!F:F,MATCH(AY58,サービス費!D:D,0))+IF(T58="",0,INDEX(サービス費!F:F,MATCH(BA58,サービス費!D:D,0)))),"")</f>
        <v/>
      </c>
      <c r="AG58" s="457"/>
      <c r="AH58" s="457"/>
      <c r="AI58" s="458"/>
      <c r="AJ58" s="456" t="str">
        <f t="shared" ca="1" si="15"/>
        <v/>
      </c>
      <c r="AK58" s="457"/>
      <c r="AL58" s="457"/>
      <c r="AM58" s="458"/>
      <c r="AN58" s="462"/>
      <c r="AO58" s="463"/>
      <c r="AP58" s="464"/>
      <c r="AQ58" s="465"/>
      <c r="AR58" s="466"/>
      <c r="AS58" s="467"/>
      <c r="AT58" s="53"/>
      <c r="AU58" s="115">
        <v>34</v>
      </c>
      <c r="AV58" s="115" t="str">
        <f t="shared" ca="1" si="14"/>
        <v>00334</v>
      </c>
      <c r="AW58" s="116" t="str">
        <f>IFERROR(IF(B58="","",DATEVALUE(利用者情報!$F$3&amp;利用者情報!$H$3&amp;利用者情報!$I$3&amp;利用者情報!$J$3&amp;B58&amp;"日")),"")</f>
        <v/>
      </c>
      <c r="AX58" s="115" t="str">
        <f t="shared" si="8"/>
        <v/>
      </c>
      <c r="AY58" s="115" t="str">
        <f t="shared" si="9"/>
        <v/>
      </c>
      <c r="AZ58" s="115" t="str">
        <f>IFERROR(IF(AY58="","",INDEX(サービス費!E:E,MATCH(AY58,サービス費!D:D,0))),"")</f>
        <v/>
      </c>
      <c r="BA58" s="115" t="str">
        <f t="shared" si="10"/>
        <v/>
      </c>
      <c r="BB58" s="115" t="str">
        <f>IFERROR(IF(BA58="","",INDEX(サービス費!E:E,MATCH(BA58,サービス費!D:D,0))),"")</f>
        <v/>
      </c>
    </row>
    <row r="59" spans="1:54" ht="29.25" customHeight="1" thickBot="1" x14ac:dyDescent="0.45">
      <c r="A59" s="29"/>
      <c r="B59" s="468"/>
      <c r="C59" s="469"/>
      <c r="D59" s="451" t="str">
        <f t="shared" si="11"/>
        <v/>
      </c>
      <c r="E59" s="451"/>
      <c r="F59" s="453"/>
      <c r="G59" s="455"/>
      <c r="H59" s="470"/>
      <c r="I59" s="454"/>
      <c r="J59" s="455"/>
      <c r="K59" s="470"/>
      <c r="L59" s="454"/>
      <c r="M59" s="455"/>
      <c r="N59" s="471" t="str">
        <f t="shared" si="12"/>
        <v/>
      </c>
      <c r="O59" s="451"/>
      <c r="P59" s="452"/>
      <c r="Q59" s="475" t="str">
        <f t="shared" si="13"/>
        <v/>
      </c>
      <c r="R59" s="476"/>
      <c r="S59" s="477"/>
      <c r="T59" s="453"/>
      <c r="U59" s="454"/>
      <c r="V59" s="454"/>
      <c r="W59" s="454"/>
      <c r="X59" s="454"/>
      <c r="Y59" s="454"/>
      <c r="Z59" s="454"/>
      <c r="AA59" s="454"/>
      <c r="AB59" s="454"/>
      <c r="AC59" s="454"/>
      <c r="AD59" s="454"/>
      <c r="AE59" s="455"/>
      <c r="AF59" s="456" t="str">
        <f ca="1">IFERROR(IF(OR(B59="",F59="",H59="",K59="",$AX$5=""),"",INDEX(サービス費!F:F,MATCH(AY59,サービス費!D:D,0))+IF(T59="",0,INDEX(サービス費!F:F,MATCH(BA59,サービス費!D:D,0)))),"")</f>
        <v/>
      </c>
      <c r="AG59" s="457"/>
      <c r="AH59" s="457"/>
      <c r="AI59" s="458"/>
      <c r="AJ59" s="456" t="str">
        <f t="shared" ca="1" si="15"/>
        <v/>
      </c>
      <c r="AK59" s="457"/>
      <c r="AL59" s="457"/>
      <c r="AM59" s="458"/>
      <c r="AN59" s="462"/>
      <c r="AO59" s="463"/>
      <c r="AP59" s="464"/>
      <c r="AQ59" s="465"/>
      <c r="AR59" s="466"/>
      <c r="AS59" s="467"/>
      <c r="AT59" s="53"/>
      <c r="AU59" s="115">
        <v>35</v>
      </c>
      <c r="AV59" s="115" t="str">
        <f t="shared" ca="1" si="14"/>
        <v>00335</v>
      </c>
      <c r="AW59" s="116" t="str">
        <f>IFERROR(IF(B59="","",DATEVALUE(利用者情報!$F$3&amp;利用者情報!$H$3&amp;利用者情報!$I$3&amp;利用者情報!$J$3&amp;B59&amp;"日")),"")</f>
        <v/>
      </c>
      <c r="AX59" s="115" t="str">
        <f t="shared" si="8"/>
        <v/>
      </c>
      <c r="AY59" s="115" t="str">
        <f t="shared" si="9"/>
        <v/>
      </c>
      <c r="AZ59" s="115" t="str">
        <f>IFERROR(IF(AY59="","",INDEX(サービス費!E:E,MATCH(AY59,サービス費!D:D,0))),"")</f>
        <v/>
      </c>
      <c r="BA59" s="115" t="str">
        <f t="shared" si="10"/>
        <v/>
      </c>
      <c r="BB59" s="115" t="str">
        <f>IFERROR(IF(BA59="","",INDEX(サービス費!E:E,MATCH(BA59,サービス費!D:D,0))),"")</f>
        <v/>
      </c>
    </row>
    <row r="60" spans="1:54" ht="29.25" customHeight="1" thickBot="1" x14ac:dyDescent="0.45">
      <c r="A60" s="29"/>
      <c r="B60" s="468"/>
      <c r="C60" s="469"/>
      <c r="D60" s="451" t="str">
        <f t="shared" si="11"/>
        <v/>
      </c>
      <c r="E60" s="451"/>
      <c r="F60" s="453"/>
      <c r="G60" s="455"/>
      <c r="H60" s="470"/>
      <c r="I60" s="454"/>
      <c r="J60" s="455"/>
      <c r="K60" s="470"/>
      <c r="L60" s="454"/>
      <c r="M60" s="455"/>
      <c r="N60" s="471" t="str">
        <f t="shared" si="12"/>
        <v/>
      </c>
      <c r="O60" s="451"/>
      <c r="P60" s="452"/>
      <c r="Q60" s="475" t="str">
        <f t="shared" si="13"/>
        <v/>
      </c>
      <c r="R60" s="476"/>
      <c r="S60" s="477"/>
      <c r="T60" s="453"/>
      <c r="U60" s="454"/>
      <c r="V60" s="454"/>
      <c r="W60" s="454"/>
      <c r="X60" s="454"/>
      <c r="Y60" s="454"/>
      <c r="Z60" s="454"/>
      <c r="AA60" s="454"/>
      <c r="AB60" s="454"/>
      <c r="AC60" s="454"/>
      <c r="AD60" s="454"/>
      <c r="AE60" s="455"/>
      <c r="AF60" s="456" t="str">
        <f ca="1">IFERROR(IF(OR(B60="",F60="",H60="",K60="",$AX$5=""),"",INDEX(サービス費!F:F,MATCH(AY60,サービス費!D:D,0))+IF(T60="",0,INDEX(サービス費!F:F,MATCH(BA60,サービス費!D:D,0)))),"")</f>
        <v/>
      </c>
      <c r="AG60" s="457"/>
      <c r="AH60" s="457"/>
      <c r="AI60" s="458"/>
      <c r="AJ60" s="456" t="str">
        <f t="shared" ca="1" si="15"/>
        <v/>
      </c>
      <c r="AK60" s="457"/>
      <c r="AL60" s="457"/>
      <c r="AM60" s="458"/>
      <c r="AN60" s="462"/>
      <c r="AO60" s="463"/>
      <c r="AP60" s="464"/>
      <c r="AQ60" s="465"/>
      <c r="AR60" s="466"/>
      <c r="AS60" s="467"/>
      <c r="AT60" s="53"/>
      <c r="AU60" s="115">
        <v>36</v>
      </c>
      <c r="AV60" s="115" t="str">
        <f t="shared" ca="1" si="14"/>
        <v>00336</v>
      </c>
      <c r="AW60" s="116" t="str">
        <f>IFERROR(IF(B60="","",DATEVALUE(利用者情報!$F$3&amp;利用者情報!$H$3&amp;利用者情報!$I$3&amp;利用者情報!$J$3&amp;B60&amp;"日")),"")</f>
        <v/>
      </c>
      <c r="AX60" s="115" t="str">
        <f t="shared" si="8"/>
        <v/>
      </c>
      <c r="AY60" s="115" t="str">
        <f t="shared" si="9"/>
        <v/>
      </c>
      <c r="AZ60" s="115" t="str">
        <f>IFERROR(IF(AY60="","",INDEX(サービス費!E:E,MATCH(AY60,サービス費!D:D,0))),"")</f>
        <v/>
      </c>
      <c r="BA60" s="115" t="str">
        <f t="shared" si="10"/>
        <v/>
      </c>
      <c r="BB60" s="115" t="str">
        <f>IFERROR(IF(BA60="","",INDEX(サービス費!E:E,MATCH(BA60,サービス費!D:D,0))),"")</f>
        <v/>
      </c>
    </row>
    <row r="61" spans="1:54" ht="29.25" customHeight="1" thickBot="1" x14ac:dyDescent="0.45">
      <c r="A61" s="29"/>
      <c r="B61" s="468"/>
      <c r="C61" s="469"/>
      <c r="D61" s="451" t="str">
        <f t="shared" si="11"/>
        <v/>
      </c>
      <c r="E61" s="451"/>
      <c r="F61" s="453"/>
      <c r="G61" s="455"/>
      <c r="H61" s="470"/>
      <c r="I61" s="454"/>
      <c r="J61" s="455"/>
      <c r="K61" s="470"/>
      <c r="L61" s="454"/>
      <c r="M61" s="455"/>
      <c r="N61" s="471" t="str">
        <f t="shared" si="12"/>
        <v/>
      </c>
      <c r="O61" s="451"/>
      <c r="P61" s="452"/>
      <c r="Q61" s="475" t="str">
        <f t="shared" si="13"/>
        <v/>
      </c>
      <c r="R61" s="476"/>
      <c r="S61" s="477"/>
      <c r="T61" s="453"/>
      <c r="U61" s="454"/>
      <c r="V61" s="454"/>
      <c r="W61" s="454"/>
      <c r="X61" s="454"/>
      <c r="Y61" s="454"/>
      <c r="Z61" s="454"/>
      <c r="AA61" s="454"/>
      <c r="AB61" s="454"/>
      <c r="AC61" s="454"/>
      <c r="AD61" s="454"/>
      <c r="AE61" s="455"/>
      <c r="AF61" s="456" t="str">
        <f ca="1">IFERROR(IF(OR(B61="",F61="",H61="",K61="",$AX$5=""),"",INDEX(サービス費!F:F,MATCH(AY61,サービス費!D:D,0))+IF(T61="",0,INDEX(サービス費!F:F,MATCH(BA61,サービス費!D:D,0)))),"")</f>
        <v/>
      </c>
      <c r="AG61" s="457"/>
      <c r="AH61" s="457"/>
      <c r="AI61" s="458"/>
      <c r="AJ61" s="456" t="str">
        <f t="shared" ca="1" si="15"/>
        <v/>
      </c>
      <c r="AK61" s="457"/>
      <c r="AL61" s="457"/>
      <c r="AM61" s="458"/>
      <c r="AN61" s="462"/>
      <c r="AO61" s="463"/>
      <c r="AP61" s="464"/>
      <c r="AQ61" s="465"/>
      <c r="AR61" s="466"/>
      <c r="AS61" s="467"/>
      <c r="AT61" s="53"/>
      <c r="AU61" s="115">
        <v>37</v>
      </c>
      <c r="AV61" s="115" t="str">
        <f t="shared" ca="1" si="14"/>
        <v>00337</v>
      </c>
      <c r="AW61" s="116" t="str">
        <f>IFERROR(IF(B61="","",DATEVALUE(利用者情報!$F$3&amp;利用者情報!$H$3&amp;利用者情報!$I$3&amp;利用者情報!$J$3&amp;B61&amp;"日")),"")</f>
        <v/>
      </c>
      <c r="AX61" s="115" t="str">
        <f t="shared" si="8"/>
        <v/>
      </c>
      <c r="AY61" s="115" t="str">
        <f t="shared" si="9"/>
        <v/>
      </c>
      <c r="AZ61" s="115" t="str">
        <f>IFERROR(IF(AY61="","",INDEX(サービス費!E:E,MATCH(AY61,サービス費!D:D,0))),"")</f>
        <v/>
      </c>
      <c r="BA61" s="115" t="str">
        <f t="shared" si="10"/>
        <v/>
      </c>
      <c r="BB61" s="115" t="str">
        <f>IFERROR(IF(BA61="","",INDEX(サービス費!E:E,MATCH(BA61,サービス費!D:D,0))),"")</f>
        <v/>
      </c>
    </row>
    <row r="62" spans="1:54" ht="29.25" customHeight="1" thickBot="1" x14ac:dyDescent="0.45">
      <c r="A62" s="29"/>
      <c r="B62" s="468"/>
      <c r="C62" s="469"/>
      <c r="D62" s="451" t="str">
        <f t="shared" si="11"/>
        <v/>
      </c>
      <c r="E62" s="451"/>
      <c r="F62" s="453"/>
      <c r="G62" s="455"/>
      <c r="H62" s="470"/>
      <c r="I62" s="454"/>
      <c r="J62" s="455"/>
      <c r="K62" s="470"/>
      <c r="L62" s="454"/>
      <c r="M62" s="455"/>
      <c r="N62" s="471" t="str">
        <f t="shared" si="12"/>
        <v/>
      </c>
      <c r="O62" s="451"/>
      <c r="P62" s="452"/>
      <c r="Q62" s="475" t="str">
        <f t="shared" si="13"/>
        <v/>
      </c>
      <c r="R62" s="476"/>
      <c r="S62" s="477"/>
      <c r="T62" s="453"/>
      <c r="U62" s="454"/>
      <c r="V62" s="454"/>
      <c r="W62" s="454"/>
      <c r="X62" s="454"/>
      <c r="Y62" s="454"/>
      <c r="Z62" s="454"/>
      <c r="AA62" s="454"/>
      <c r="AB62" s="454"/>
      <c r="AC62" s="454"/>
      <c r="AD62" s="454"/>
      <c r="AE62" s="455"/>
      <c r="AF62" s="456" t="str">
        <f ca="1">IFERROR(IF(OR(B62="",F62="",H62="",K62="",$AX$5=""),"",INDEX(サービス費!F:F,MATCH(AY62,サービス費!D:D,0))+IF(T62="",0,INDEX(サービス費!F:F,MATCH(BA62,サービス費!D:D,0)))),"")</f>
        <v/>
      </c>
      <c r="AG62" s="457"/>
      <c r="AH62" s="457"/>
      <c r="AI62" s="458"/>
      <c r="AJ62" s="456" t="str">
        <f t="shared" ca="1" si="15"/>
        <v/>
      </c>
      <c r="AK62" s="457"/>
      <c r="AL62" s="457"/>
      <c r="AM62" s="458"/>
      <c r="AN62" s="462"/>
      <c r="AO62" s="463"/>
      <c r="AP62" s="464"/>
      <c r="AQ62" s="465"/>
      <c r="AR62" s="466"/>
      <c r="AS62" s="467"/>
      <c r="AT62" s="53"/>
      <c r="AU62" s="115">
        <v>38</v>
      </c>
      <c r="AV62" s="115" t="str">
        <f t="shared" ca="1" si="14"/>
        <v>00338</v>
      </c>
      <c r="AW62" s="116" t="str">
        <f>IFERROR(IF(B62="","",DATEVALUE(利用者情報!$F$3&amp;利用者情報!$H$3&amp;利用者情報!$I$3&amp;利用者情報!$J$3&amp;B62&amp;"日")),"")</f>
        <v/>
      </c>
      <c r="AX62" s="115" t="str">
        <f t="shared" si="8"/>
        <v/>
      </c>
      <c r="AY62" s="115" t="str">
        <f t="shared" si="9"/>
        <v/>
      </c>
      <c r="AZ62" s="115" t="str">
        <f>IFERROR(IF(AY62="","",INDEX(サービス費!E:E,MATCH(AY62,サービス費!D:D,0))),"")</f>
        <v/>
      </c>
      <c r="BA62" s="115" t="str">
        <f t="shared" si="10"/>
        <v/>
      </c>
      <c r="BB62" s="115" t="str">
        <f>IFERROR(IF(BA62="","",INDEX(サービス費!E:E,MATCH(BA62,サービス費!D:D,0))),"")</f>
        <v/>
      </c>
    </row>
    <row r="63" spans="1:54" ht="29.25" customHeight="1" thickBot="1" x14ac:dyDescent="0.45">
      <c r="A63" s="29"/>
      <c r="B63" s="468"/>
      <c r="C63" s="469"/>
      <c r="D63" s="451" t="str">
        <f t="shared" si="11"/>
        <v/>
      </c>
      <c r="E63" s="451"/>
      <c r="F63" s="453"/>
      <c r="G63" s="455"/>
      <c r="H63" s="470"/>
      <c r="I63" s="454"/>
      <c r="J63" s="455"/>
      <c r="K63" s="470"/>
      <c r="L63" s="454"/>
      <c r="M63" s="455"/>
      <c r="N63" s="471" t="str">
        <f t="shared" si="12"/>
        <v/>
      </c>
      <c r="O63" s="451"/>
      <c r="P63" s="452"/>
      <c r="Q63" s="475" t="str">
        <f t="shared" si="13"/>
        <v/>
      </c>
      <c r="R63" s="476"/>
      <c r="S63" s="477"/>
      <c r="T63" s="453"/>
      <c r="U63" s="454"/>
      <c r="V63" s="454"/>
      <c r="W63" s="454"/>
      <c r="X63" s="454"/>
      <c r="Y63" s="454"/>
      <c r="Z63" s="454"/>
      <c r="AA63" s="454"/>
      <c r="AB63" s="454"/>
      <c r="AC63" s="454"/>
      <c r="AD63" s="454"/>
      <c r="AE63" s="455"/>
      <c r="AF63" s="456" t="str">
        <f ca="1">IFERROR(IF(OR(B63="",F63="",H63="",K63="",$AX$5=""),"",INDEX(サービス費!F:F,MATCH(AY63,サービス費!D:D,0))+IF(T63="",0,INDEX(サービス費!F:F,MATCH(BA63,サービス費!D:D,0)))),"")</f>
        <v/>
      </c>
      <c r="AG63" s="457"/>
      <c r="AH63" s="457"/>
      <c r="AI63" s="458"/>
      <c r="AJ63" s="456" t="str">
        <f t="shared" ca="1" si="15"/>
        <v/>
      </c>
      <c r="AK63" s="457"/>
      <c r="AL63" s="457"/>
      <c r="AM63" s="458"/>
      <c r="AN63" s="462"/>
      <c r="AO63" s="463"/>
      <c r="AP63" s="464"/>
      <c r="AQ63" s="465"/>
      <c r="AR63" s="466"/>
      <c r="AS63" s="467"/>
      <c r="AT63" s="53"/>
      <c r="AU63" s="115">
        <v>39</v>
      </c>
      <c r="AV63" s="115" t="str">
        <f t="shared" ca="1" si="14"/>
        <v>00339</v>
      </c>
      <c r="AW63" s="116" t="str">
        <f>IFERROR(IF(B63="","",DATEVALUE(利用者情報!$F$3&amp;利用者情報!$H$3&amp;利用者情報!$I$3&amp;利用者情報!$J$3&amp;B63&amp;"日")),"")</f>
        <v/>
      </c>
      <c r="AX63" s="115" t="str">
        <f t="shared" si="8"/>
        <v/>
      </c>
      <c r="AY63" s="115" t="str">
        <f t="shared" si="9"/>
        <v/>
      </c>
      <c r="AZ63" s="115" t="str">
        <f>IFERROR(IF(AY63="","",INDEX(サービス費!E:E,MATCH(AY63,サービス費!D:D,0))),"")</f>
        <v/>
      </c>
      <c r="BA63" s="115" t="str">
        <f t="shared" si="10"/>
        <v/>
      </c>
      <c r="BB63" s="115" t="str">
        <f>IFERROR(IF(BA63="","",INDEX(サービス費!E:E,MATCH(BA63,サービス費!D:D,0))),"")</f>
        <v/>
      </c>
    </row>
    <row r="64" spans="1:54" ht="29.25" customHeight="1" thickBot="1" x14ac:dyDescent="0.45">
      <c r="A64" s="29"/>
      <c r="B64" s="468"/>
      <c r="C64" s="469"/>
      <c r="D64" s="451" t="str">
        <f t="shared" si="11"/>
        <v/>
      </c>
      <c r="E64" s="451"/>
      <c r="F64" s="453"/>
      <c r="G64" s="455"/>
      <c r="H64" s="470"/>
      <c r="I64" s="454"/>
      <c r="J64" s="455"/>
      <c r="K64" s="470"/>
      <c r="L64" s="454"/>
      <c r="M64" s="455"/>
      <c r="N64" s="471" t="str">
        <f t="shared" si="12"/>
        <v/>
      </c>
      <c r="O64" s="451"/>
      <c r="P64" s="452"/>
      <c r="Q64" s="475" t="str">
        <f t="shared" si="13"/>
        <v/>
      </c>
      <c r="R64" s="476"/>
      <c r="S64" s="477"/>
      <c r="T64" s="453"/>
      <c r="U64" s="454"/>
      <c r="V64" s="454"/>
      <c r="W64" s="454"/>
      <c r="X64" s="454"/>
      <c r="Y64" s="454"/>
      <c r="Z64" s="454"/>
      <c r="AA64" s="454"/>
      <c r="AB64" s="454"/>
      <c r="AC64" s="454"/>
      <c r="AD64" s="454"/>
      <c r="AE64" s="455"/>
      <c r="AF64" s="456" t="str">
        <f ca="1">IFERROR(IF(OR(B64="",F64="",H64="",K64="",$AX$5=""),"",INDEX(サービス費!F:F,MATCH(AY64,サービス費!D:D,0))+IF(T64="",0,INDEX(サービス費!F:F,MATCH(BA64,サービス費!D:D,0)))),"")</f>
        <v/>
      </c>
      <c r="AG64" s="457"/>
      <c r="AH64" s="457"/>
      <c r="AI64" s="458"/>
      <c r="AJ64" s="456" t="str">
        <f t="shared" ca="1" si="15"/>
        <v/>
      </c>
      <c r="AK64" s="457"/>
      <c r="AL64" s="457"/>
      <c r="AM64" s="458"/>
      <c r="AN64" s="462"/>
      <c r="AO64" s="463"/>
      <c r="AP64" s="464"/>
      <c r="AQ64" s="465"/>
      <c r="AR64" s="466"/>
      <c r="AS64" s="467"/>
      <c r="AT64" s="53"/>
      <c r="AU64" s="115">
        <v>40</v>
      </c>
      <c r="AV64" s="115" t="str">
        <f t="shared" ca="1" si="14"/>
        <v>00340</v>
      </c>
      <c r="AW64" s="116" t="str">
        <f>IFERROR(IF(B64="","",DATEVALUE(利用者情報!$F$3&amp;利用者情報!$H$3&amp;利用者情報!$I$3&amp;利用者情報!$J$3&amp;B64&amp;"日")),"")</f>
        <v/>
      </c>
      <c r="AX64" s="115" t="str">
        <f t="shared" si="8"/>
        <v/>
      </c>
      <c r="AY64" s="115" t="str">
        <f t="shared" si="9"/>
        <v/>
      </c>
      <c r="AZ64" s="115" t="str">
        <f>IFERROR(IF(AY64="","",INDEX(サービス費!E:E,MATCH(AY64,サービス費!D:D,0))),"")</f>
        <v/>
      </c>
      <c r="BA64" s="115" t="str">
        <f t="shared" si="10"/>
        <v/>
      </c>
      <c r="BB64" s="115" t="str">
        <f>IFERROR(IF(BA64="","",INDEX(サービス費!E:E,MATCH(BA64,サービス費!D:D,0))),"")</f>
        <v/>
      </c>
    </row>
    <row r="65" spans="1:54" ht="25.5" customHeight="1" x14ac:dyDescent="0.4">
      <c r="A65" s="29"/>
      <c r="B65" s="478" t="s">
        <v>166</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80"/>
      <c r="AA65" s="484" t="s">
        <v>98</v>
      </c>
      <c r="AB65" s="485"/>
      <c r="AC65" s="485"/>
      <c r="AD65" s="485"/>
      <c r="AE65" s="486"/>
      <c r="AF65" s="487" t="s">
        <v>20</v>
      </c>
      <c r="AG65" s="485"/>
      <c r="AH65" s="485"/>
      <c r="AI65" s="486"/>
      <c r="AJ65" s="487" t="s">
        <v>21</v>
      </c>
      <c r="AK65" s="485"/>
      <c r="AL65" s="485"/>
      <c r="AM65" s="486"/>
      <c r="AN65" s="487" t="s">
        <v>22</v>
      </c>
      <c r="AO65" s="485"/>
      <c r="AP65" s="485"/>
      <c r="AQ65" s="485"/>
      <c r="AR65" s="485"/>
      <c r="AS65" s="488"/>
      <c r="AT65" s="53"/>
      <c r="AU65" s="53"/>
      <c r="AV65" s="116" t="s">
        <v>64</v>
      </c>
      <c r="AW65" s="115" t="s">
        <v>65</v>
      </c>
      <c r="AX65" s="115" t="s">
        <v>66</v>
      </c>
      <c r="AY65" s="53"/>
      <c r="AZ65" s="53"/>
      <c r="BA65" s="53"/>
      <c r="BB65" s="53"/>
    </row>
    <row r="66" spans="1:54" ht="66" customHeight="1" thickBot="1" x14ac:dyDescent="0.45">
      <c r="A66" s="29"/>
      <c r="B66" s="481"/>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3"/>
      <c r="AA66" s="489" t="str">
        <f ca="1">IF(AV66="","",SUM(AV33,AV66))</f>
        <v/>
      </c>
      <c r="AB66" s="490"/>
      <c r="AC66" s="490"/>
      <c r="AD66" s="491" t="s">
        <v>99</v>
      </c>
      <c r="AE66" s="492"/>
      <c r="AF66" s="493" t="str">
        <f ca="1">IF(AW66="","",SUM(AW33,AW66))</f>
        <v/>
      </c>
      <c r="AG66" s="494"/>
      <c r="AH66" s="494"/>
      <c r="AI66" s="42" t="s">
        <v>8</v>
      </c>
      <c r="AJ66" s="493" t="str">
        <f ca="1">IF(AF66="","",IF(SUM(AX33,AX66)&gt;=$Z$5,$Z$5,(SUM(AX33,AX66))))</f>
        <v/>
      </c>
      <c r="AK66" s="494"/>
      <c r="AL66" s="494"/>
      <c r="AM66" s="42" t="s">
        <v>8</v>
      </c>
      <c r="AN66" s="493" t="str">
        <f ca="1">IF(AF66="","",AF66-AJ66)</f>
        <v/>
      </c>
      <c r="AO66" s="494"/>
      <c r="AP66" s="494"/>
      <c r="AQ66" s="494"/>
      <c r="AR66" s="494"/>
      <c r="AS66" s="43" t="s">
        <v>8</v>
      </c>
      <c r="AT66" s="53"/>
      <c r="AU66" s="53"/>
      <c r="AV66" s="117" t="str">
        <f ca="1">IF(AW66="","",IF(SUM(Q45:S64)=0,"",SUM(Q45:S64)))</f>
        <v/>
      </c>
      <c r="AW66" s="59" t="str">
        <f ca="1">IF(SUM(AF45:AI64)=0,"",SUM(AF45:AI64))</f>
        <v/>
      </c>
      <c r="AX66" s="59" t="str">
        <f ca="1">IF(AW66="","",IF($AX$5=0,0,(SUM(AJ45:AM64))))</f>
        <v/>
      </c>
      <c r="AY66" s="53"/>
      <c r="AZ66" s="53"/>
      <c r="BA66" s="53"/>
      <c r="BB66" s="53"/>
    </row>
  </sheetData>
  <sheetProtection algorithmName="SHA-512" hashValue="EQPB40kVyQGLMSOKVWSOkc00Q+8g6pdAwTYgncXILzoAitJgxuhei24SW4MaccpRd1Vs7+1p5UTM0NLROE5k2w==" saltValue="tpGa8+xP7nULbRa/SZAIYA==" spinCount="100000" sheet="1" objects="1" scenarios="1" selectLockedCells="1"/>
  <mergeCells count="592">
    <mergeCell ref="B2:F2"/>
    <mergeCell ref="H2:I2"/>
    <mergeCell ref="B3:E4"/>
    <mergeCell ref="F3:O4"/>
    <mergeCell ref="P3:T3"/>
    <mergeCell ref="U3:AB3"/>
    <mergeCell ref="S6:U6"/>
    <mergeCell ref="AF6:AG6"/>
    <mergeCell ref="AH6:AS7"/>
    <mergeCell ref="B7:G7"/>
    <mergeCell ref="H7:M7"/>
    <mergeCell ref="N7:S7"/>
    <mergeCell ref="T7:AG7"/>
    <mergeCell ref="AV4:AW4"/>
    <mergeCell ref="B5:E6"/>
    <mergeCell ref="F5:H6"/>
    <mergeCell ref="L5:O6"/>
    <mergeCell ref="P5:R6"/>
    <mergeCell ref="V5:Y6"/>
    <mergeCell ref="Z5:AE6"/>
    <mergeCell ref="AH5:AS5"/>
    <mergeCell ref="AV5:AW5"/>
    <mergeCell ref="I6:K6"/>
    <mergeCell ref="AC3:AD4"/>
    <mergeCell ref="AE3:AF4"/>
    <mergeCell ref="AH3:AS3"/>
    <mergeCell ref="P4:T4"/>
    <mergeCell ref="U4:AB4"/>
    <mergeCell ref="AH4:AS4"/>
    <mergeCell ref="AV7:AX7"/>
    <mergeCell ref="AY7:BA7"/>
    <mergeCell ref="AV8:AX8"/>
    <mergeCell ref="AY8:BA8"/>
    <mergeCell ref="B9:C11"/>
    <mergeCell ref="D9:E11"/>
    <mergeCell ref="F9:G11"/>
    <mergeCell ref="H9:P9"/>
    <mergeCell ref="Q9:S11"/>
    <mergeCell ref="T9:AE11"/>
    <mergeCell ref="AF9:AI11"/>
    <mergeCell ref="AJ9:AM11"/>
    <mergeCell ref="AN9:AP11"/>
    <mergeCell ref="AQ9:AS11"/>
    <mergeCell ref="H10:J10"/>
    <mergeCell ref="K10:M10"/>
    <mergeCell ref="N10:P10"/>
    <mergeCell ref="H11:J11"/>
    <mergeCell ref="K11:M11"/>
    <mergeCell ref="N11:P11"/>
    <mergeCell ref="Q12:S12"/>
    <mergeCell ref="T12:AE12"/>
    <mergeCell ref="AF12:AI12"/>
    <mergeCell ref="AJ12:AM12"/>
    <mergeCell ref="AN12:AP12"/>
    <mergeCell ref="AQ12:AS12"/>
    <mergeCell ref="B12:C12"/>
    <mergeCell ref="D12:E12"/>
    <mergeCell ref="F12:G12"/>
    <mergeCell ref="H12:J12"/>
    <mergeCell ref="K12:M12"/>
    <mergeCell ref="N12:P12"/>
    <mergeCell ref="Q13:S13"/>
    <mergeCell ref="T13:AE13"/>
    <mergeCell ref="AF13:AI13"/>
    <mergeCell ref="AJ13:AM13"/>
    <mergeCell ref="AN13:AP13"/>
    <mergeCell ref="AQ13:AS13"/>
    <mergeCell ref="B13:C13"/>
    <mergeCell ref="D13:E13"/>
    <mergeCell ref="F13:G13"/>
    <mergeCell ref="H13:J13"/>
    <mergeCell ref="K13:M13"/>
    <mergeCell ref="N13:P13"/>
    <mergeCell ref="Q14:S14"/>
    <mergeCell ref="T14:AE14"/>
    <mergeCell ref="AF14:AI14"/>
    <mergeCell ref="AJ14:AM14"/>
    <mergeCell ref="AN14:AP14"/>
    <mergeCell ref="AQ14:AS14"/>
    <mergeCell ref="B14:C14"/>
    <mergeCell ref="D14:E14"/>
    <mergeCell ref="F14:G14"/>
    <mergeCell ref="H14:J14"/>
    <mergeCell ref="K14:M14"/>
    <mergeCell ref="N14:P14"/>
    <mergeCell ref="Q15:S15"/>
    <mergeCell ref="T15:AE15"/>
    <mergeCell ref="AF15:AI15"/>
    <mergeCell ref="AJ15:AM15"/>
    <mergeCell ref="AN15:AP15"/>
    <mergeCell ref="AQ15:AS15"/>
    <mergeCell ref="B15:C15"/>
    <mergeCell ref="D15:E15"/>
    <mergeCell ref="F15:G15"/>
    <mergeCell ref="H15:J15"/>
    <mergeCell ref="K15:M15"/>
    <mergeCell ref="N15:P15"/>
    <mergeCell ref="Q16:S16"/>
    <mergeCell ref="T16:AE16"/>
    <mergeCell ref="AF16:AI16"/>
    <mergeCell ref="AJ16:AM16"/>
    <mergeCell ref="AN16:AP16"/>
    <mergeCell ref="AQ16:AS16"/>
    <mergeCell ref="B16:C16"/>
    <mergeCell ref="D16:E16"/>
    <mergeCell ref="F16:G16"/>
    <mergeCell ref="H16:J16"/>
    <mergeCell ref="K16:M16"/>
    <mergeCell ref="N16:P16"/>
    <mergeCell ref="Q17:S17"/>
    <mergeCell ref="T17:AE17"/>
    <mergeCell ref="AF17:AI17"/>
    <mergeCell ref="AJ17:AM17"/>
    <mergeCell ref="AN17:AP17"/>
    <mergeCell ref="AQ17:AS17"/>
    <mergeCell ref="B17:C17"/>
    <mergeCell ref="D17:E17"/>
    <mergeCell ref="F17:G17"/>
    <mergeCell ref="H17:J17"/>
    <mergeCell ref="K17:M17"/>
    <mergeCell ref="N17:P17"/>
    <mergeCell ref="Q18:S18"/>
    <mergeCell ref="T18:AE18"/>
    <mergeCell ref="AF18:AI18"/>
    <mergeCell ref="AJ18:AM18"/>
    <mergeCell ref="AN18:AP18"/>
    <mergeCell ref="AQ18:AS18"/>
    <mergeCell ref="B18:C18"/>
    <mergeCell ref="D18:E18"/>
    <mergeCell ref="F18:G18"/>
    <mergeCell ref="H18:J18"/>
    <mergeCell ref="K18:M18"/>
    <mergeCell ref="N18:P18"/>
    <mergeCell ref="Q19:S19"/>
    <mergeCell ref="T19:AE19"/>
    <mergeCell ref="AF19:AI19"/>
    <mergeCell ref="AJ19:AM19"/>
    <mergeCell ref="AN19:AP19"/>
    <mergeCell ref="AQ19:AS19"/>
    <mergeCell ref="B19:C19"/>
    <mergeCell ref="D19:E19"/>
    <mergeCell ref="F19:G19"/>
    <mergeCell ref="H19:J19"/>
    <mergeCell ref="K19:M19"/>
    <mergeCell ref="N19:P19"/>
    <mergeCell ref="Q20:S20"/>
    <mergeCell ref="T20:AE20"/>
    <mergeCell ref="AF20:AI20"/>
    <mergeCell ref="AJ20:AM20"/>
    <mergeCell ref="AN20:AP20"/>
    <mergeCell ref="AQ20:AS20"/>
    <mergeCell ref="B20:C20"/>
    <mergeCell ref="D20:E20"/>
    <mergeCell ref="F20:G20"/>
    <mergeCell ref="H20:J20"/>
    <mergeCell ref="K20:M20"/>
    <mergeCell ref="N20:P20"/>
    <mergeCell ref="Q21:S21"/>
    <mergeCell ref="T21:AE21"/>
    <mergeCell ref="AF21:AI21"/>
    <mergeCell ref="AJ21:AM21"/>
    <mergeCell ref="AN21:AP21"/>
    <mergeCell ref="AQ21:AS21"/>
    <mergeCell ref="B21:C21"/>
    <mergeCell ref="D21:E21"/>
    <mergeCell ref="F21:G21"/>
    <mergeCell ref="H21:J21"/>
    <mergeCell ref="K21:M21"/>
    <mergeCell ref="N21:P21"/>
    <mergeCell ref="Q22:S22"/>
    <mergeCell ref="T22:AE22"/>
    <mergeCell ref="AF22:AI22"/>
    <mergeCell ref="AJ22:AM22"/>
    <mergeCell ref="AN22:AP22"/>
    <mergeCell ref="AQ22:AS22"/>
    <mergeCell ref="B22:C22"/>
    <mergeCell ref="D22:E22"/>
    <mergeCell ref="F22:G22"/>
    <mergeCell ref="H22:J22"/>
    <mergeCell ref="K22:M22"/>
    <mergeCell ref="N22:P22"/>
    <mergeCell ref="Q23:S23"/>
    <mergeCell ref="T23:AE23"/>
    <mergeCell ref="AF23:AI23"/>
    <mergeCell ref="AJ23:AM23"/>
    <mergeCell ref="AN23:AP23"/>
    <mergeCell ref="AQ23:AS23"/>
    <mergeCell ref="B23:C23"/>
    <mergeCell ref="D23:E23"/>
    <mergeCell ref="F23:G23"/>
    <mergeCell ref="H23:J23"/>
    <mergeCell ref="K23:M23"/>
    <mergeCell ref="N23:P23"/>
    <mergeCell ref="Q24:S24"/>
    <mergeCell ref="T24:AE24"/>
    <mergeCell ref="AF24:AI24"/>
    <mergeCell ref="AJ24:AM24"/>
    <mergeCell ref="AN24:AP24"/>
    <mergeCell ref="AQ24:AS24"/>
    <mergeCell ref="B24:C24"/>
    <mergeCell ref="D24:E24"/>
    <mergeCell ref="F24:G24"/>
    <mergeCell ref="H24:J24"/>
    <mergeCell ref="K24:M24"/>
    <mergeCell ref="N24:P24"/>
    <mergeCell ref="Q25:S25"/>
    <mergeCell ref="T25:AE25"/>
    <mergeCell ref="AF25:AI25"/>
    <mergeCell ref="AJ25:AM25"/>
    <mergeCell ref="AN25:AP25"/>
    <mergeCell ref="AQ25:AS25"/>
    <mergeCell ref="B25:C25"/>
    <mergeCell ref="D25:E25"/>
    <mergeCell ref="F25:G25"/>
    <mergeCell ref="H25:J25"/>
    <mergeCell ref="K25:M25"/>
    <mergeCell ref="N25:P25"/>
    <mergeCell ref="Q26:S26"/>
    <mergeCell ref="T26:AE26"/>
    <mergeCell ref="AF26:AI26"/>
    <mergeCell ref="AJ26:AM26"/>
    <mergeCell ref="AN26:AP26"/>
    <mergeCell ref="AQ26:AS26"/>
    <mergeCell ref="B26:C26"/>
    <mergeCell ref="D26:E26"/>
    <mergeCell ref="F26:G26"/>
    <mergeCell ref="H26:J26"/>
    <mergeCell ref="K26:M26"/>
    <mergeCell ref="N26:P26"/>
    <mergeCell ref="Q27:S27"/>
    <mergeCell ref="T27:AE27"/>
    <mergeCell ref="AF27:AI27"/>
    <mergeCell ref="AJ27:AM27"/>
    <mergeCell ref="AN27:AP27"/>
    <mergeCell ref="AQ27:AS27"/>
    <mergeCell ref="B27:C27"/>
    <mergeCell ref="D27:E27"/>
    <mergeCell ref="F27:G27"/>
    <mergeCell ref="H27:J27"/>
    <mergeCell ref="K27:M27"/>
    <mergeCell ref="N27:P27"/>
    <mergeCell ref="Q28:S28"/>
    <mergeCell ref="T28:AE28"/>
    <mergeCell ref="AF28:AI28"/>
    <mergeCell ref="AJ28:AM28"/>
    <mergeCell ref="AN28:AP28"/>
    <mergeCell ref="AQ28:AS28"/>
    <mergeCell ref="B28:C28"/>
    <mergeCell ref="D28:E28"/>
    <mergeCell ref="F28:G28"/>
    <mergeCell ref="H28:J28"/>
    <mergeCell ref="K28:M28"/>
    <mergeCell ref="N28:P28"/>
    <mergeCell ref="Q29:S29"/>
    <mergeCell ref="T29:AE29"/>
    <mergeCell ref="AF29:AI29"/>
    <mergeCell ref="AJ29:AM29"/>
    <mergeCell ref="AN29:AP29"/>
    <mergeCell ref="AQ29:AS29"/>
    <mergeCell ref="B29:C29"/>
    <mergeCell ref="D29:E29"/>
    <mergeCell ref="F29:G29"/>
    <mergeCell ref="H29:J29"/>
    <mergeCell ref="K29:M29"/>
    <mergeCell ref="N29:P29"/>
    <mergeCell ref="Q30:S30"/>
    <mergeCell ref="T30:AE30"/>
    <mergeCell ref="AF30:AI30"/>
    <mergeCell ref="AJ30:AM30"/>
    <mergeCell ref="AN30:AP30"/>
    <mergeCell ref="AQ30:AS30"/>
    <mergeCell ref="B30:C30"/>
    <mergeCell ref="D30:E30"/>
    <mergeCell ref="F30:G30"/>
    <mergeCell ref="H30:J30"/>
    <mergeCell ref="K30:M30"/>
    <mergeCell ref="N30:P30"/>
    <mergeCell ref="Q31:S31"/>
    <mergeCell ref="T31:AE31"/>
    <mergeCell ref="AF31:AI31"/>
    <mergeCell ref="AJ31:AM31"/>
    <mergeCell ref="AN31:AP31"/>
    <mergeCell ref="AQ31:AS31"/>
    <mergeCell ref="B31:C31"/>
    <mergeCell ref="D31:E31"/>
    <mergeCell ref="F31:G31"/>
    <mergeCell ref="H31:J31"/>
    <mergeCell ref="K31:M31"/>
    <mergeCell ref="N31:P31"/>
    <mergeCell ref="B32:Z33"/>
    <mergeCell ref="AA32:AE32"/>
    <mergeCell ref="AF32:AI32"/>
    <mergeCell ref="AJ32:AM32"/>
    <mergeCell ref="AN32:AS32"/>
    <mergeCell ref="AA33:AC33"/>
    <mergeCell ref="AD33:AE33"/>
    <mergeCell ref="AF33:AH33"/>
    <mergeCell ref="AJ33:AL33"/>
    <mergeCell ref="AN33:AR33"/>
    <mergeCell ref="AC36:AD37"/>
    <mergeCell ref="AE36:AF37"/>
    <mergeCell ref="AH36:AS36"/>
    <mergeCell ref="P37:T37"/>
    <mergeCell ref="U37:AB37"/>
    <mergeCell ref="AH37:AS37"/>
    <mergeCell ref="B35:F35"/>
    <mergeCell ref="H35:I35"/>
    <mergeCell ref="B36:E37"/>
    <mergeCell ref="F36:O37"/>
    <mergeCell ref="P36:T36"/>
    <mergeCell ref="U36:AB36"/>
    <mergeCell ref="B42:C44"/>
    <mergeCell ref="D42:E44"/>
    <mergeCell ref="F42:G44"/>
    <mergeCell ref="H42:P42"/>
    <mergeCell ref="Q42:S44"/>
    <mergeCell ref="T42:AE44"/>
    <mergeCell ref="AH38:AS38"/>
    <mergeCell ref="I39:K39"/>
    <mergeCell ref="S39:U39"/>
    <mergeCell ref="AF39:AG39"/>
    <mergeCell ref="AH39:AS40"/>
    <mergeCell ref="B40:G40"/>
    <mergeCell ref="H40:M40"/>
    <mergeCell ref="N40:S40"/>
    <mergeCell ref="T40:AG40"/>
    <mergeCell ref="B38:E39"/>
    <mergeCell ref="F38:H39"/>
    <mergeCell ref="L38:O39"/>
    <mergeCell ref="P38:R39"/>
    <mergeCell ref="V38:Y39"/>
    <mergeCell ref="Z38:AE39"/>
    <mergeCell ref="AF42:AI44"/>
    <mergeCell ref="AJ42:AM44"/>
    <mergeCell ref="AN42:AP44"/>
    <mergeCell ref="AQ42:AS44"/>
    <mergeCell ref="H43:J43"/>
    <mergeCell ref="K43:M43"/>
    <mergeCell ref="N43:P43"/>
    <mergeCell ref="H44:J44"/>
    <mergeCell ref="K44:M44"/>
    <mergeCell ref="N44:P44"/>
    <mergeCell ref="Q45:S45"/>
    <mergeCell ref="T45:AE45"/>
    <mergeCell ref="AF45:AI45"/>
    <mergeCell ref="AJ45:AM45"/>
    <mergeCell ref="AN45:AP45"/>
    <mergeCell ref="AQ45:AS45"/>
    <mergeCell ref="B45:C45"/>
    <mergeCell ref="D45:E45"/>
    <mergeCell ref="F45:G45"/>
    <mergeCell ref="H45:J45"/>
    <mergeCell ref="K45:M45"/>
    <mergeCell ref="N45:P45"/>
    <mergeCell ref="Q46:S46"/>
    <mergeCell ref="T46:AE46"/>
    <mergeCell ref="AF46:AI46"/>
    <mergeCell ref="AJ46:AM46"/>
    <mergeCell ref="AN46:AP46"/>
    <mergeCell ref="AQ46:AS46"/>
    <mergeCell ref="B46:C46"/>
    <mergeCell ref="D46:E46"/>
    <mergeCell ref="F46:G46"/>
    <mergeCell ref="H46:J46"/>
    <mergeCell ref="K46:M46"/>
    <mergeCell ref="N46:P46"/>
    <mergeCell ref="Q47:S47"/>
    <mergeCell ref="T47:AE47"/>
    <mergeCell ref="AF47:AI47"/>
    <mergeCell ref="AJ47:AM47"/>
    <mergeCell ref="AN47:AP47"/>
    <mergeCell ref="AQ47:AS47"/>
    <mergeCell ref="B47:C47"/>
    <mergeCell ref="D47:E47"/>
    <mergeCell ref="F47:G47"/>
    <mergeCell ref="H47:J47"/>
    <mergeCell ref="K47:M47"/>
    <mergeCell ref="N47:P47"/>
    <mergeCell ref="Q48:S48"/>
    <mergeCell ref="T48:AE48"/>
    <mergeCell ref="AF48:AI48"/>
    <mergeCell ref="AJ48:AM48"/>
    <mergeCell ref="AN48:AP48"/>
    <mergeCell ref="AQ48:AS48"/>
    <mergeCell ref="B48:C48"/>
    <mergeCell ref="D48:E48"/>
    <mergeCell ref="F48:G48"/>
    <mergeCell ref="H48:J48"/>
    <mergeCell ref="K48:M48"/>
    <mergeCell ref="N48:P48"/>
    <mergeCell ref="Q49:S49"/>
    <mergeCell ref="T49:AE49"/>
    <mergeCell ref="AF49:AI49"/>
    <mergeCell ref="AJ49:AM49"/>
    <mergeCell ref="AN49:AP49"/>
    <mergeCell ref="AQ49:AS49"/>
    <mergeCell ref="B49:C49"/>
    <mergeCell ref="D49:E49"/>
    <mergeCell ref="F49:G49"/>
    <mergeCell ref="H49:J49"/>
    <mergeCell ref="K49:M49"/>
    <mergeCell ref="N49:P49"/>
    <mergeCell ref="Q50:S50"/>
    <mergeCell ref="T50:AE50"/>
    <mergeCell ref="AF50:AI50"/>
    <mergeCell ref="AJ50:AM50"/>
    <mergeCell ref="AN50:AP50"/>
    <mergeCell ref="AQ50:AS50"/>
    <mergeCell ref="B50:C50"/>
    <mergeCell ref="D50:E50"/>
    <mergeCell ref="F50:G50"/>
    <mergeCell ref="H50:J50"/>
    <mergeCell ref="K50:M50"/>
    <mergeCell ref="N50:P50"/>
    <mergeCell ref="Q51:S51"/>
    <mergeCell ref="T51:AE51"/>
    <mergeCell ref="AF51:AI51"/>
    <mergeCell ref="AJ51:AM51"/>
    <mergeCell ref="AN51:AP51"/>
    <mergeCell ref="AQ51:AS51"/>
    <mergeCell ref="B51:C51"/>
    <mergeCell ref="D51:E51"/>
    <mergeCell ref="F51:G51"/>
    <mergeCell ref="H51:J51"/>
    <mergeCell ref="K51:M51"/>
    <mergeCell ref="N51:P51"/>
    <mergeCell ref="Q52:S52"/>
    <mergeCell ref="T52:AE52"/>
    <mergeCell ref="AF52:AI52"/>
    <mergeCell ref="AJ52:AM52"/>
    <mergeCell ref="AN52:AP52"/>
    <mergeCell ref="AQ52:AS52"/>
    <mergeCell ref="B52:C52"/>
    <mergeCell ref="D52:E52"/>
    <mergeCell ref="F52:G52"/>
    <mergeCell ref="H52:J52"/>
    <mergeCell ref="K52:M52"/>
    <mergeCell ref="N52:P52"/>
    <mergeCell ref="Q53:S53"/>
    <mergeCell ref="T53:AE53"/>
    <mergeCell ref="AF53:AI53"/>
    <mergeCell ref="AJ53:AM53"/>
    <mergeCell ref="AN53:AP53"/>
    <mergeCell ref="AQ53:AS53"/>
    <mergeCell ref="B53:C53"/>
    <mergeCell ref="D53:E53"/>
    <mergeCell ref="F53:G53"/>
    <mergeCell ref="H53:J53"/>
    <mergeCell ref="K53:M53"/>
    <mergeCell ref="N53:P53"/>
    <mergeCell ref="Q54:S54"/>
    <mergeCell ref="T54:AE54"/>
    <mergeCell ref="AF54:AI54"/>
    <mergeCell ref="AJ54:AM54"/>
    <mergeCell ref="AN54:AP54"/>
    <mergeCell ref="AQ54:AS54"/>
    <mergeCell ref="B54:C54"/>
    <mergeCell ref="D54:E54"/>
    <mergeCell ref="F54:G54"/>
    <mergeCell ref="H54:J54"/>
    <mergeCell ref="K54:M54"/>
    <mergeCell ref="N54:P54"/>
    <mergeCell ref="Q55:S55"/>
    <mergeCell ref="T55:AE55"/>
    <mergeCell ref="AF55:AI55"/>
    <mergeCell ref="AJ55:AM55"/>
    <mergeCell ref="AN55:AP55"/>
    <mergeCell ref="AQ55:AS55"/>
    <mergeCell ref="B55:C55"/>
    <mergeCell ref="D55:E55"/>
    <mergeCell ref="F55:G55"/>
    <mergeCell ref="H55:J55"/>
    <mergeCell ref="K55:M55"/>
    <mergeCell ref="N55:P55"/>
    <mergeCell ref="Q56:S56"/>
    <mergeCell ref="T56:AE56"/>
    <mergeCell ref="AF56:AI56"/>
    <mergeCell ref="AJ56:AM56"/>
    <mergeCell ref="AN56:AP56"/>
    <mergeCell ref="AQ56:AS56"/>
    <mergeCell ref="B56:C56"/>
    <mergeCell ref="D56:E56"/>
    <mergeCell ref="F56:G56"/>
    <mergeCell ref="H56:J56"/>
    <mergeCell ref="K56:M56"/>
    <mergeCell ref="N56:P56"/>
    <mergeCell ref="Q57:S57"/>
    <mergeCell ref="T57:AE57"/>
    <mergeCell ref="AF57:AI57"/>
    <mergeCell ref="AJ57:AM57"/>
    <mergeCell ref="AN57:AP57"/>
    <mergeCell ref="AQ57:AS57"/>
    <mergeCell ref="B57:C57"/>
    <mergeCell ref="D57:E57"/>
    <mergeCell ref="F57:G57"/>
    <mergeCell ref="H57:J57"/>
    <mergeCell ref="K57:M57"/>
    <mergeCell ref="N57:P57"/>
    <mergeCell ref="Q58:S58"/>
    <mergeCell ref="T58:AE58"/>
    <mergeCell ref="AF58:AI58"/>
    <mergeCell ref="AJ58:AM58"/>
    <mergeCell ref="AN58:AP58"/>
    <mergeCell ref="AQ58:AS58"/>
    <mergeCell ref="B58:C58"/>
    <mergeCell ref="D58:E58"/>
    <mergeCell ref="F58:G58"/>
    <mergeCell ref="H58:J58"/>
    <mergeCell ref="K58:M58"/>
    <mergeCell ref="N58:P58"/>
    <mergeCell ref="Q59:S59"/>
    <mergeCell ref="T59:AE59"/>
    <mergeCell ref="AF59:AI59"/>
    <mergeCell ref="AJ59:AM59"/>
    <mergeCell ref="AN59:AP59"/>
    <mergeCell ref="AQ59:AS59"/>
    <mergeCell ref="B59:C59"/>
    <mergeCell ref="D59:E59"/>
    <mergeCell ref="F59:G59"/>
    <mergeCell ref="H59:J59"/>
    <mergeCell ref="K59:M59"/>
    <mergeCell ref="N59:P59"/>
    <mergeCell ref="Q60:S60"/>
    <mergeCell ref="T60:AE60"/>
    <mergeCell ref="AF60:AI60"/>
    <mergeCell ref="AJ60:AM60"/>
    <mergeCell ref="AN60:AP60"/>
    <mergeCell ref="AQ60:AS60"/>
    <mergeCell ref="B60:C60"/>
    <mergeCell ref="D60:E60"/>
    <mergeCell ref="F60:G60"/>
    <mergeCell ref="H60:J60"/>
    <mergeCell ref="K60:M60"/>
    <mergeCell ref="N60:P60"/>
    <mergeCell ref="Q61:S61"/>
    <mergeCell ref="T61:AE61"/>
    <mergeCell ref="AF61:AI61"/>
    <mergeCell ref="AJ61:AM61"/>
    <mergeCell ref="AN61:AP61"/>
    <mergeCell ref="AQ61:AS61"/>
    <mergeCell ref="B61:C61"/>
    <mergeCell ref="D61:E61"/>
    <mergeCell ref="F61:G61"/>
    <mergeCell ref="H61:J61"/>
    <mergeCell ref="K61:M61"/>
    <mergeCell ref="N61:P61"/>
    <mergeCell ref="Q62:S62"/>
    <mergeCell ref="T62:AE62"/>
    <mergeCell ref="AF62:AI62"/>
    <mergeCell ref="AJ62:AM62"/>
    <mergeCell ref="AN62:AP62"/>
    <mergeCell ref="AQ62:AS62"/>
    <mergeCell ref="B62:C62"/>
    <mergeCell ref="D62:E62"/>
    <mergeCell ref="F62:G62"/>
    <mergeCell ref="H62:J62"/>
    <mergeCell ref="K62:M62"/>
    <mergeCell ref="N62:P62"/>
    <mergeCell ref="Q63:S63"/>
    <mergeCell ref="T63:AE63"/>
    <mergeCell ref="AF63:AI63"/>
    <mergeCell ref="AJ63:AM63"/>
    <mergeCell ref="AN63:AP63"/>
    <mergeCell ref="AQ63:AS63"/>
    <mergeCell ref="B63:C63"/>
    <mergeCell ref="D63:E63"/>
    <mergeCell ref="F63:G63"/>
    <mergeCell ref="H63:J63"/>
    <mergeCell ref="K63:M63"/>
    <mergeCell ref="N63:P63"/>
    <mergeCell ref="Q64:S64"/>
    <mergeCell ref="T64:AE64"/>
    <mergeCell ref="AF64:AI64"/>
    <mergeCell ref="AJ64:AM64"/>
    <mergeCell ref="AN64:AP64"/>
    <mergeCell ref="AQ64:AS64"/>
    <mergeCell ref="B64:C64"/>
    <mergeCell ref="D64:E64"/>
    <mergeCell ref="F64:G64"/>
    <mergeCell ref="H64:J64"/>
    <mergeCell ref="K64:M64"/>
    <mergeCell ref="N64:P64"/>
    <mergeCell ref="B65:Z66"/>
    <mergeCell ref="AA65:AE65"/>
    <mergeCell ref="AF65:AI65"/>
    <mergeCell ref="AJ65:AM65"/>
    <mergeCell ref="AN65:AS65"/>
    <mergeCell ref="AA66:AC66"/>
    <mergeCell ref="AD66:AE66"/>
    <mergeCell ref="AF66:AH66"/>
    <mergeCell ref="AJ66:AL66"/>
    <mergeCell ref="AN66:AR66"/>
  </mergeCells>
  <phoneticPr fontId="2"/>
  <dataValidations count="6">
    <dataValidation type="list" allowBlank="1" showInputMessage="1" showErrorMessage="1" error="入浴加算がある場合は、「入浴加算」とご入力ください。" promptTitle="「加算等」の入力" prompt="入浴加算がある場合は、「入浴加算」とご入力ください。" sqref="T12:AE31 T45:AE64" xr:uid="{00000000-0002-0000-0800-000000000000}">
      <formula1>"入浴加算"</formula1>
    </dataValidation>
    <dataValidation type="time" imeMode="off" allowBlank="1" showInputMessage="1" showErrorMessage="1" error="時刻形式（0:00）でご入力ください。" sqref="H12:J31 H45:J64" xr:uid="{00000000-0002-0000-0800-000001000000}">
      <formula1>0</formula1>
      <formula2>0.999305555555556</formula2>
    </dataValidation>
    <dataValidation type="list" imeMode="off" allowBlank="1" showInputMessage="1" showErrorMessage="1" error="標準型は１、重心型は２、遷延性は３をご入力ください。" promptTitle="「種別」の入力" prompt="標準型は１、重心型は２、遷延性は３をご入力ください。" sqref="F12:G31 F45:G64" xr:uid="{00000000-0002-0000-0800-000002000000}">
      <formula1>"1,2,3"</formula1>
    </dataValidation>
    <dataValidation type="whole" imeMode="off" allowBlank="1" showInputMessage="1" showErrorMessage="1" error="1~31までの数字をご入力ください。" sqref="B12:C31 B45:C64" xr:uid="{00000000-0002-0000-0800-000003000000}">
      <formula1>1</formula1>
      <formula2>31</formula2>
    </dataValidation>
    <dataValidation allowBlank="1" showInputMessage="1" showErrorMessage="1" promptTitle="「サービス提供者確認欄」" prompt="サービス提供者名をご入力ください。_x000a_※サービス提供時に使用する実績記録表（紙媒体）には、必ずサービス提供者の署名又は押印をもらってください。" sqref="AQ12:AS31 AQ45:AS64" xr:uid="{00000000-0002-0000-0800-000004000000}"/>
    <dataValidation type="time" imeMode="off" allowBlank="1" showInputMessage="1" showErrorMessage="1" error="時刻形式（0:00）でご入力ください。_x000a_※最終時刻は23:59です。" sqref="K12:M31 K45:M64" xr:uid="{00000000-0002-0000-0800-000005000000}">
      <formula1>0</formula1>
      <formula2>0.999305555555556</formula2>
    </dataValidation>
  </dataValidations>
  <pageMargins left="0.59055118110236227" right="0.39370078740157483" top="0.74803149606299213" bottom="0.35433070866141736" header="0.31496062992125984" footer="0.31496062992125984"/>
  <pageSetup paperSize="9" scale="87" fitToHeight="0" orientation="portrait" r:id="rId1"/>
  <rowBreaks count="1" manualBreakCount="1">
    <brk id="33"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提出先</vt:lpstr>
      <vt:lpstr>事業所情報</vt:lpstr>
      <vt:lpstr>利用者情報</vt:lpstr>
      <vt:lpstr>請求書</vt:lpstr>
      <vt:lpstr>明細書</vt:lpstr>
      <vt:lpstr>例</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明細元</vt:lpstr>
      <vt:lpstr>サービス費</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'4'!Print_Area</vt:lpstr>
      <vt:lpstr>'5'!Print_Area</vt:lpstr>
      <vt:lpstr>'6'!Print_Area</vt:lpstr>
      <vt:lpstr>'7'!Print_Area</vt:lpstr>
      <vt:lpstr>'8'!Print_Area</vt:lpstr>
      <vt:lpstr>'9'!Print_Area</vt:lpstr>
      <vt:lpstr>事業所情報!Print_Area</vt:lpstr>
      <vt:lpstr>請求書!Print_Area</vt:lpstr>
      <vt:lpstr>提出先!Print_Area</vt:lpstr>
      <vt:lpstr>明細書!Print_Area</vt:lpstr>
      <vt:lpstr>利用者情報!Print_Area</vt:lpstr>
      <vt:lpstr>例!Print_Area</vt:lpstr>
      <vt:lpstr>明細書!Print_Titles</vt:lpstr>
      <vt:lpstr>利用者情報!Print_Titles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2024-03-05T01:01:12Z</cp:lastPrinted>
  <dcterms:created xsi:type="dcterms:W3CDTF">2021-11-10T06:14:46Z</dcterms:created>
  <dcterms:modified xsi:type="dcterms:W3CDTF">2024-04-16T23:33:05Z</dcterms:modified>
</cp:coreProperties>
</file>