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-fil001\共有_dfs$\200100財政課\第1係〈情報系）\70　公会計\統一モデル（Ｈ28－）\令和５年度（令和４年度決算）\06公表用（濵田作業用）\01一般会計等、全体財務書類\"/>
    </mc:Choice>
  </mc:AlternateContent>
  <xr:revisionPtr revIDLastSave="0" documentId="13_ncr:1_{E24B536E-1B2D-48C7-99EB-A5548323D0ED}" xr6:coauthVersionLast="47" xr6:coauthVersionMax="47" xr10:uidLastSave="{00000000-0000-0000-0000-000000000000}"/>
  <bookViews>
    <workbookView xWindow="20370" yWindow="-120" windowWidth="29040" windowHeight="15840" tabRatio="869" activeTab="9" xr2:uid="{00000000-000D-0000-FFFF-FFFF00000000}"/>
  </bookViews>
  <sheets>
    <sheet name="有形固定資産明細・行政目的別明細" sheetId="47" r:id="rId1"/>
    <sheet name="投資及び出資金の明細" sheetId="25" r:id="rId2"/>
    <sheet name="基金の明細" sheetId="49" r:id="rId3"/>
    <sheet name="貸付金の明細" sheetId="27" r:id="rId4"/>
    <sheet name="長期延滞債権の明細、未収金の明細" sheetId="29" r:id="rId5"/>
    <sheet name="地方債等の明細" sheetId="50" r:id="rId6"/>
    <sheet name="引当金の明細" sheetId="31" r:id="rId7"/>
    <sheet name="補助金等の明細" sheetId="51" r:id="rId8"/>
    <sheet name="財源の明細" sheetId="41" r:id="rId9"/>
    <sheet name="資金の明細" sheetId="42" r:id="rId10"/>
  </sheets>
  <definedNames>
    <definedName name="_xlnm.Print_Area" localSheetId="8">財源の明細!$A$1:$G$36</definedName>
    <definedName name="_xlnm.Print_Area" localSheetId="3">貸付金の明細!$A$1:$F$22</definedName>
    <definedName name="立案担当者" localSheetId="2">#REF!</definedName>
    <definedName name="立案担当者" localSheetId="5">#REF!</definedName>
    <definedName name="立案担当者" localSheetId="7">#REF!</definedName>
    <definedName name="立案担当者">#REF!</definedName>
    <definedName name="連絡事項" localSheetId="2">#REF!</definedName>
    <definedName name="連絡事項" localSheetId="5">#REF!</definedName>
    <definedName name="連絡事項" localSheetId="7">#REF!</definedName>
    <definedName name="連絡事項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9" l="1"/>
  <c r="C36" i="41" l="1"/>
  <c r="E15" i="41"/>
  <c r="D6" i="31"/>
  <c r="F12" i="49" l="1"/>
  <c r="D22" i="51" l="1"/>
  <c r="E18" i="41" l="1"/>
  <c r="E22" i="41" s="1"/>
  <c r="E21" i="41"/>
  <c r="E23" i="41" l="1"/>
  <c r="E4" i="41"/>
  <c r="D9" i="51" l="1"/>
  <c r="C7" i="31" l="1"/>
  <c r="C5" i="31"/>
  <c r="D5" i="31" s="1"/>
  <c r="B22" i="29"/>
  <c r="C22" i="29"/>
  <c r="F22" i="29"/>
  <c r="G22" i="29"/>
  <c r="G5" i="29"/>
  <c r="G23" i="29" s="1"/>
  <c r="F5" i="29"/>
  <c r="F23" i="29" s="1"/>
  <c r="B17" i="49" l="1"/>
  <c r="G7" i="25"/>
  <c r="D7" i="25"/>
  <c r="F34" i="41" l="1"/>
  <c r="E33" i="41"/>
  <c r="E32" i="41" s="1"/>
  <c r="D20" i="51" l="1"/>
  <c r="B5" i="42"/>
  <c r="B7" i="31"/>
  <c r="C7" i="29"/>
  <c r="C23" i="29" s="1"/>
  <c r="F5" i="27" l="1"/>
  <c r="F6" i="27" s="1"/>
  <c r="D6" i="27"/>
  <c r="E25" i="41" l="1"/>
  <c r="D36" i="41" s="1"/>
  <c r="D32" i="41" s="1"/>
  <c r="E27" i="41"/>
  <c r="B7" i="29" l="1"/>
  <c r="B23" i="29" s="1"/>
  <c r="B6" i="27" l="1"/>
  <c r="F15" i="49"/>
  <c r="F3" i="49"/>
  <c r="F10" i="49"/>
  <c r="G10" i="49"/>
  <c r="F11" i="49"/>
  <c r="F6" i="49"/>
  <c r="F5" i="49"/>
  <c r="F7" i="49"/>
  <c r="G7" i="49"/>
  <c r="F4" i="49"/>
  <c r="G4" i="49"/>
  <c r="F9" i="49"/>
  <c r="F13" i="49"/>
  <c r="F14" i="49"/>
  <c r="F16" i="49"/>
  <c r="G16" i="49" s="1"/>
  <c r="G17" i="49" l="1"/>
  <c r="F17" i="49"/>
  <c r="F32" i="41"/>
  <c r="G32" i="41" s="1"/>
  <c r="G36" i="41" s="1"/>
  <c r="D4" i="31" l="1"/>
  <c r="F7" i="31"/>
  <c r="D7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奈良市役所</author>
  </authors>
  <commentList>
    <comment ref="H3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連結前に修正</t>
        </r>
      </text>
    </comment>
  </commentList>
</comments>
</file>

<file path=xl/sharedStrings.xml><?xml version="1.0" encoding="utf-8"?>
<sst xmlns="http://schemas.openxmlformats.org/spreadsheetml/2006/main" count="685" uniqueCount="301">
  <si>
    <t>（単位：千円）</t>
    <phoneticPr fontId="4"/>
  </si>
  <si>
    <t>区分</t>
    <rPh sb="0" eb="2">
      <t>クブン</t>
    </rPh>
    <phoneticPr fontId="7"/>
  </si>
  <si>
    <t>（参考）
貸付金計</t>
    <rPh sb="1" eb="3">
      <t>サンコウ</t>
    </rPh>
    <rPh sb="5" eb="7">
      <t>カシツケ</t>
    </rPh>
    <rPh sb="7" eb="8">
      <t>キン</t>
    </rPh>
    <rPh sb="8" eb="9">
      <t>ケイ</t>
    </rPh>
    <phoneticPr fontId="4"/>
  </si>
  <si>
    <t>合計</t>
    <rPh sb="0" eb="2">
      <t>ゴウケイ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</si>
  <si>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7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</si>
  <si>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7"/>
  </si>
  <si>
    <t>目的使用</t>
    <rPh sb="0" eb="2">
      <t>モクテキ</t>
    </rPh>
    <rPh sb="2" eb="4">
      <t>シヨウ</t>
    </rPh>
    <phoneticPr fontId="4"/>
  </si>
  <si>
    <t>その他</t>
    <rPh sb="2" eb="3">
      <t>タ</t>
    </rPh>
    <phoneticPr fontId="4"/>
  </si>
  <si>
    <t>-</t>
  </si>
  <si>
    <t>区分</t>
    <rPh sb="0" eb="2">
      <t>クブン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</si>
  <si>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</si>
  <si>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</si>
  <si>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7"/>
  </si>
  <si>
    <t>⑤貸付金の明細</t>
    <rPh sb="1" eb="3">
      <t>カシツケ</t>
    </rPh>
    <rPh sb="3" eb="4">
      <t>キン</t>
    </rPh>
    <rPh sb="5" eb="7">
      <t>メイサイ</t>
    </rPh>
    <phoneticPr fontId="11"/>
  </si>
  <si>
    <t>⑤引当金の明細</t>
    <rPh sb="1" eb="3">
      <t>ヒキアテ</t>
    </rPh>
    <rPh sb="3" eb="4">
      <t>キン</t>
    </rPh>
    <rPh sb="5" eb="7">
      <t>メイサイ</t>
    </rPh>
    <phoneticPr fontId="13"/>
  </si>
  <si>
    <t>　　その他</t>
    <rPh sb="4" eb="5">
      <t>タ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</si>
  <si>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</si>
  <si>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7"/>
  </si>
  <si>
    <t>種類</t>
    <rPh sb="0" eb="2">
      <t>シュルイ</t>
    </rPh>
    <phoneticPr fontId="3"/>
  </si>
  <si>
    <t>その他</t>
    <rPh sb="2" eb="3">
      <t>タ</t>
    </rPh>
    <phoneticPr fontId="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</si>
  <si>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3"/>
  </si>
  <si>
    <t>（単位：千円）</t>
    <rPh sb="1" eb="3">
      <t>タンイ</t>
    </rPh>
    <rPh sb="4" eb="6">
      <t>センエン</t>
    </rPh>
    <phoneticPr fontId="3"/>
  </si>
  <si>
    <t>⑦未収金の明細</t>
    <rPh sb="1" eb="4">
      <t>ミシュウキン</t>
    </rPh>
    <rPh sb="5" eb="7">
      <t>メイサイ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</si>
  <si>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</si>
  <si>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3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</si>
  <si>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3"/>
  </si>
  <si>
    <t>小計</t>
    <rPh sb="0" eb="2">
      <t>ショウケイ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</si>
  <si>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7"/>
  </si>
  <si>
    <t>貸借対照表計上額</t>
    <rPh sb="0" eb="5">
      <t>タイシャクタイショウヒョウ</t>
    </rPh>
    <rPh sb="5" eb="7">
      <t>ケイジョウ</t>
    </rPh>
    <rPh sb="7" eb="8">
      <t>ガク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</si>
  <si>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</si>
  <si>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本年度末残高</t>
    <rPh sb="0" eb="1">
      <t>ホン</t>
    </rPh>
    <rPh sb="1" eb="4">
      <t>ネンドマツ</t>
    </rPh>
    <rPh sb="4" eb="6">
      <t>ザンダカ</t>
    </rPh>
    <phoneticPr fontId="4"/>
  </si>
  <si>
    <t>本年度減少額</t>
    <rPh sb="0" eb="3">
      <t>ホンネンド</t>
    </rPh>
    <rPh sb="3" eb="5">
      <t>ゲンショウ</t>
    </rPh>
    <rPh sb="5" eb="6">
      <t>ガク</t>
    </rPh>
    <phoneticPr fontId="7"/>
  </si>
  <si>
    <t>合計</t>
    <rPh sb="0" eb="2">
      <t>ゴウケイ</t>
    </rPh>
    <phoneticPr fontId="14"/>
  </si>
  <si>
    <t>その他の貸付金</t>
    <rPh sb="2" eb="3">
      <t>タ</t>
    </rPh>
    <rPh sb="4" eb="6">
      <t>カシツケ</t>
    </rPh>
    <rPh sb="6" eb="7">
      <t>キン</t>
    </rPh>
    <phoneticPr fontId="11"/>
  </si>
  <si>
    <t>　　母子父子寡婦福祉資金貸付金</t>
    <rPh sb="2" eb="4">
      <t>ボシ</t>
    </rPh>
    <rPh sb="4" eb="5">
      <t>チチ</t>
    </rPh>
    <rPh sb="5" eb="6">
      <t>コ</t>
    </rPh>
    <rPh sb="6" eb="8">
      <t>カフ</t>
    </rPh>
    <rPh sb="8" eb="10">
      <t>フクシ</t>
    </rPh>
    <rPh sb="10" eb="12">
      <t>シキン</t>
    </rPh>
    <rPh sb="12" eb="14">
      <t>カシツケ</t>
    </rPh>
    <rPh sb="14" eb="15">
      <t>キン</t>
    </rPh>
    <phoneticPr fontId="7"/>
  </si>
  <si>
    <t>市場価格のあるもの</t>
  </si>
  <si>
    <t>銘柄名</t>
  </si>
  <si>
    <t>株数・口数など_x000D_
(A)</t>
  </si>
  <si>
    <t>時価単価_x000D_
(B)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</si>
  <si>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</si>
  <si>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</si>
  <si>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</si>
  <si>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</si>
  <si>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</si>
  <si>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</si>
  <si>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</si>
  <si>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</si>
  <si>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</si>
  <si>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</si>
  <si>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</si>
  <si>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</si>
  <si>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</si>
  <si>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</si>
  <si>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</si>
  <si>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</si>
  <si>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</si>
  <si>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</si>
  <si>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近畿日本鉄道株式会社</t>
  </si>
  <si>
    <t>一般財団法人奈良市総合財団</t>
  </si>
  <si>
    <t>公益財団法人奈良市生涯学習財団</t>
  </si>
  <si>
    <t>奈良市市街地開発株式会社</t>
  </si>
  <si>
    <t>奈良ゴルフ場株式会社</t>
  </si>
  <si>
    <t>奈良観光土地株式会社</t>
  </si>
  <si>
    <t>奈良テレビ放送株式会社</t>
  </si>
  <si>
    <t>株式会社奈良シティエフエムコミュニケーションズ</t>
  </si>
  <si>
    <t>株式会社新都市ライフホールディングス</t>
  </si>
  <si>
    <t>株式会社奈良中国文化村</t>
  </si>
  <si>
    <t>近鉄ケーブルネットワーク株式会社</t>
  </si>
  <si>
    <t>こまどりケーブル株式会社</t>
  </si>
  <si>
    <t>奈良生駒高速鉄道株式会社</t>
  </si>
  <si>
    <t>奈良県信用保証協会</t>
  </si>
  <si>
    <t>公益財団法人奈良県労働者福祉協議会</t>
  </si>
  <si>
    <t>地方公共団体金融機構</t>
  </si>
  <si>
    <t>奈良県農業信用基金協会</t>
  </si>
  <si>
    <t>一般社団法人奈良県畜産会</t>
  </si>
  <si>
    <t>公益財団法人なら担い手・農地サポートセンター</t>
  </si>
  <si>
    <t>一般社団法人奈良県野菜価格安定基金</t>
  </si>
  <si>
    <t>公益財団法人奈良県食肉公社</t>
  </si>
  <si>
    <t>公益社団法人国立京都国際会館</t>
  </si>
  <si>
    <t>一般財団法人奈良県ビジターズビューロー</t>
  </si>
  <si>
    <t>大阪湾広域臨海環境整備センター</t>
  </si>
  <si>
    <t>社会福祉法人　奈良市社会福祉協議会</t>
  </si>
  <si>
    <t>金額</t>
    <rPh sb="0" eb="2">
      <t>キンガク</t>
    </rPh>
    <phoneticPr fontId="3"/>
  </si>
  <si>
    <t>計</t>
    <rPh sb="0" eb="1">
      <t>ケイ</t>
    </rPh>
    <phoneticPr fontId="3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</si>
  <si>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"/>
  </si>
  <si>
    <t>（１）財源の明細</t>
    <rPh sb="3" eb="5">
      <t>ザイゲン</t>
    </rPh>
    <rPh sb="6" eb="8">
      <t>メイサイ</t>
    </rPh>
    <phoneticPr fontId="3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</si>
  <si>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</si>
  <si>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</si>
  <si>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</si>
  <si>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税収等</t>
    <rPh sb="0" eb="3">
      <t>ゼイシュウナド</t>
    </rPh>
    <phoneticPr fontId="3"/>
  </si>
  <si>
    <t>地方税</t>
    <phoneticPr fontId="3"/>
  </si>
  <si>
    <t>税関連交付金</t>
    <phoneticPr fontId="3"/>
  </si>
  <si>
    <t>分担金及び負担金</t>
    <rPh sb="3" eb="4">
      <t>オヨ</t>
    </rPh>
    <phoneticPr fontId="3"/>
  </si>
  <si>
    <t>地方交付税</t>
    <phoneticPr fontId="3"/>
  </si>
  <si>
    <t>地方特例交付金</t>
    <phoneticPr fontId="3"/>
  </si>
  <si>
    <t>交通安全特別交付金</t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</si>
  <si>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</si>
  <si>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資本的
補助金</t>
    <rPh sb="0" eb="3">
      <t>シホンテキ</t>
    </rPh>
    <rPh sb="4" eb="7">
      <t>ホジョキン</t>
    </rPh>
    <phoneticPr fontId="3"/>
  </si>
  <si>
    <t>国庫支出金</t>
    <rPh sb="0" eb="2">
      <t>コッコ</t>
    </rPh>
    <rPh sb="2" eb="5">
      <t>シシュツキン</t>
    </rPh>
    <phoneticPr fontId="3"/>
  </si>
  <si>
    <t>経常的
補助金</t>
    <rPh sb="0" eb="2">
      <t>ケイジョウ</t>
    </rPh>
    <rPh sb="2" eb="3">
      <t>テキ</t>
    </rPh>
    <rPh sb="4" eb="7">
      <t>ホジョキン</t>
    </rPh>
    <phoneticPr fontId="3"/>
  </si>
  <si>
    <t>（２）財源情報の明細</t>
    <rPh sb="3" eb="5">
      <t>ザイゲン</t>
    </rPh>
    <rPh sb="5" eb="7">
      <t>ジョウホウ</t>
    </rPh>
    <rPh sb="8" eb="10">
      <t>メイサイ</t>
    </rPh>
    <phoneticPr fontId="3"/>
  </si>
  <si>
    <t>内訳</t>
    <rPh sb="0" eb="2">
      <t>ウチワケ</t>
    </rPh>
    <phoneticPr fontId="3"/>
  </si>
  <si>
    <t>地方債</t>
    <rPh sb="0" eb="3">
      <t>チホウサイ</t>
    </rPh>
    <phoneticPr fontId="3"/>
  </si>
  <si>
    <t>税収等</t>
    <rPh sb="0" eb="2">
      <t>ゼイシュウ</t>
    </rPh>
    <rPh sb="2" eb="3">
      <t>ナド</t>
    </rPh>
    <phoneticPr fontId="3"/>
  </si>
  <si>
    <t>純行政コスト</t>
    <rPh sb="0" eb="1">
      <t>ジュン</t>
    </rPh>
    <rPh sb="1" eb="3">
      <t>ギョウセイ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</si>
  <si>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</si>
  <si>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貸付金・基金等の増加</t>
    <rPh sb="0" eb="2">
      <t>カシツケ</t>
    </rPh>
    <rPh sb="2" eb="3">
      <t>キン</t>
    </rPh>
    <rPh sb="4" eb="6">
      <t>キキン</t>
    </rPh>
    <rPh sb="6" eb="7">
      <t>ナド</t>
    </rPh>
    <rPh sb="8" eb="10">
      <t>ゾウカ</t>
    </rPh>
    <phoneticPr fontId="3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</si>
  <si>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3"/>
  </si>
  <si>
    <t>（1）資金の明細</t>
    <rPh sb="3" eb="5">
      <t>シキン</t>
    </rPh>
    <rPh sb="6" eb="8">
      <t>メイサイ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</si>
  <si>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</si>
  <si>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</si>
  <si>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</si>
  <si>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（単位：千円）</t>
    <phoneticPr fontId="3"/>
  </si>
  <si>
    <t>【貸付金】</t>
    <rPh sb="1" eb="3">
      <t>カシツケ</t>
    </rPh>
    <rPh sb="3" eb="4">
      <t>キン</t>
    </rPh>
    <phoneticPr fontId="3"/>
  </si>
  <si>
    <t>【貸付金】</t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</si>
  <si>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0">
      <t>キン</t>
    </rPh>
    <phoneticPr fontId="3"/>
  </si>
  <si>
    <t>その他の貸付金</t>
    <rPh sb="2" eb="3">
      <t>タ</t>
    </rPh>
    <rPh sb="4" eb="6">
      <t>カシツケ</t>
    </rPh>
    <rPh sb="6" eb="7">
      <t>キン</t>
    </rPh>
    <phoneticPr fontId="3"/>
  </si>
  <si>
    <t>【未収金】</t>
    <rPh sb="1" eb="4">
      <t>ミシュウキン</t>
    </rPh>
    <phoneticPr fontId="3"/>
  </si>
  <si>
    <t>【未収金】</t>
  </si>
  <si>
    <t>税等未収金</t>
    <rPh sb="0" eb="1">
      <t>ゼイ</t>
    </rPh>
    <rPh sb="1" eb="2">
      <t>トウ</t>
    </rPh>
    <rPh sb="2" eb="5">
      <t>ミシュウキン</t>
    </rPh>
    <phoneticPr fontId="3"/>
  </si>
  <si>
    <t>税等未収金</t>
  </si>
  <si>
    <t>　　市民税</t>
    <rPh sb="2" eb="5">
      <t>シミンゼイ</t>
    </rPh>
    <phoneticPr fontId="3"/>
  </si>
  <si>
    <t>　　固定資産税</t>
    <rPh sb="2" eb="4">
      <t>コテイ</t>
    </rPh>
    <rPh sb="4" eb="7">
      <t>シサンゼイ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</si>
  <si>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</si>
  <si>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軽自動車税</t>
    <rPh sb="2" eb="6">
      <t>ケイジドウシャ</t>
    </rPh>
    <rPh sb="6" eb="7">
      <t>ゼイ</t>
    </rPh>
    <phoneticPr fontId="3"/>
  </si>
  <si>
    <t>その他の未収金</t>
    <rPh sb="2" eb="3">
      <t>タ</t>
    </rPh>
    <rPh sb="4" eb="7">
      <t>ミシュウキン</t>
    </rPh>
    <phoneticPr fontId="3"/>
  </si>
  <si>
    <t>その他の未収金</t>
  </si>
  <si>
    <t>　　その他</t>
  </si>
  <si>
    <t>母子父子寡婦福祉資金貸付金</t>
    <rPh sb="0" eb="2">
      <t>ボシ</t>
    </rPh>
    <rPh sb="2" eb="3">
      <t>チチ</t>
    </rPh>
    <rPh sb="3" eb="4">
      <t>コ</t>
    </rPh>
    <rPh sb="4" eb="6">
      <t>カフ</t>
    </rPh>
    <rPh sb="6" eb="8">
      <t>フクシ</t>
    </rPh>
    <rPh sb="8" eb="10">
      <t>シキン</t>
    </rPh>
    <rPh sb="10" eb="12">
      <t>カシツケ</t>
    </rPh>
    <rPh sb="12" eb="13">
      <t>キン</t>
    </rPh>
    <phoneticPr fontId="3"/>
  </si>
  <si>
    <t>　　生活保護費等返還金</t>
    <phoneticPr fontId="3"/>
  </si>
  <si>
    <t>　　住宅使用料等</t>
    <phoneticPr fontId="3"/>
  </si>
  <si>
    <t>本年度増加額</t>
    <rPh sb="0" eb="3">
      <t>ホンネンド</t>
    </rPh>
    <rPh sb="3" eb="5">
      <t>ゾウカ</t>
    </rPh>
    <rPh sb="5" eb="6">
      <t>ガク</t>
    </rPh>
    <phoneticPr fontId="4"/>
  </si>
  <si>
    <t>-</t>
    <phoneticPr fontId="36"/>
  </si>
  <si>
    <t>-</t>
    <phoneticPr fontId="36"/>
  </si>
  <si>
    <t>-</t>
    <phoneticPr fontId="36"/>
  </si>
  <si>
    <t>-</t>
    <phoneticPr fontId="36"/>
  </si>
  <si>
    <t>地方譲与税</t>
    <phoneticPr fontId="3"/>
  </si>
  <si>
    <t>県支出金</t>
    <rPh sb="0" eb="1">
      <t>ケン</t>
    </rPh>
    <rPh sb="1" eb="4">
      <t>シシュツキン</t>
    </rPh>
    <phoneticPr fontId="3"/>
  </si>
  <si>
    <t>土地区画整理事業特別会計</t>
    <rPh sb="0" eb="2">
      <t>トチ</t>
    </rPh>
    <rPh sb="2" eb="4">
      <t>クカク</t>
    </rPh>
    <rPh sb="4" eb="6">
      <t>セイリ</t>
    </rPh>
    <rPh sb="6" eb="8">
      <t>ジギョウ</t>
    </rPh>
    <rPh sb="8" eb="10">
      <t>トクベツ</t>
    </rPh>
    <rPh sb="10" eb="12">
      <t>カイケイ</t>
    </rPh>
    <phoneticPr fontId="36"/>
  </si>
  <si>
    <t>国県等補助金</t>
    <phoneticPr fontId="36"/>
  </si>
  <si>
    <t>臨時的
補助金</t>
    <phoneticPr fontId="36"/>
  </si>
  <si>
    <t>附属明細書</t>
    <rPh sb="0" eb="2">
      <t>フゾク</t>
    </rPh>
    <rPh sb="2" eb="5">
      <t>メイサイショ</t>
    </rPh>
    <phoneticPr fontId="3"/>
  </si>
  <si>
    <t>１．貸借対照表の内容に関する明細
（１）資産項目の明細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rPh sb="20" eb="22">
      <t>シサン</t>
    </rPh>
    <rPh sb="22" eb="24">
      <t>コウモク</t>
    </rPh>
    <rPh sb="25" eb="27">
      <t>メイサイ</t>
    </rPh>
    <phoneticPr fontId="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</si>
  <si>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</si>
  <si>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</si>
  <si>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</si>
  <si>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</si>
  <si>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</si>
  <si>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</si>
  <si>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</si>
  <si>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</si>
  <si>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</si>
  <si>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</si>
  <si>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</si>
  <si>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</si>
  <si>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航空機</t>
    <rPh sb="2" eb="5">
      <t>コウクウキ</t>
    </rPh>
    <phoneticPr fontId="3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</si>
  <si>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</si>
  <si>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</si>
  <si>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>　　土地</t>
    <rPh sb="2" eb="4">
      <t>トチ</t>
    </rPh>
    <phoneticPr fontId="3"/>
  </si>
  <si>
    <t xml:space="preserve"> 物品</t>
    <rPh sb="1" eb="3">
      <t>ブッピン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</si>
  <si>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</si>
  <si>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</si>
  <si>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"/>
  </si>
  <si>
    <t>福祉</t>
    <rPh sb="0" eb="2">
      <t>フクシ</t>
    </rPh>
    <phoneticPr fontId="3"/>
  </si>
  <si>
    <t>環境衛生</t>
    <rPh sb="0" eb="2">
      <t>カンキョウ</t>
    </rPh>
    <rPh sb="2" eb="4">
      <t>エイセイ</t>
    </rPh>
    <phoneticPr fontId="3"/>
  </si>
  <si>
    <t>産業振興</t>
    <rPh sb="0" eb="2">
      <t>サンギョウ</t>
    </rPh>
    <rPh sb="2" eb="4">
      <t>シンコウ</t>
    </rPh>
    <phoneticPr fontId="3"/>
  </si>
  <si>
    <t>消防</t>
    <rPh sb="0" eb="2">
      <t>ショウボウ</t>
    </rPh>
    <phoneticPr fontId="3"/>
  </si>
  <si>
    <t>総務</t>
    <rPh sb="0" eb="2">
      <t>ソウム</t>
    </rPh>
    <phoneticPr fontId="3"/>
  </si>
  <si>
    <t>資本的
補助金</t>
    <phoneticPr fontId="3"/>
  </si>
  <si>
    <t>本年度末
減価償却
累計額
（E)</t>
    <rPh sb="0" eb="1">
      <t>ホン</t>
    </rPh>
    <rPh sb="1" eb="4">
      <t>ネンドマツ</t>
    </rPh>
    <rPh sb="5" eb="7">
      <t>ゲンカ</t>
    </rPh>
    <rPh sb="7" eb="9">
      <t>ショウキャク</t>
    </rPh>
    <rPh sb="10" eb="13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</si>
  <si>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</si>
  <si>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"/>
  </si>
  <si>
    <t>出資金額_x000D_
(貸借対照表計上額)_x000D_
(A)</t>
  </si>
  <si>
    <t>株式会社奈良市清美公社</t>
  </si>
  <si>
    <t>　　事業所税</t>
    <rPh sb="2" eb="5">
      <t>ジギョウショ</t>
    </rPh>
    <rPh sb="5" eb="6">
      <t>ゼイ</t>
    </rPh>
    <phoneticPr fontId="3"/>
  </si>
  <si>
    <t>　　針テラス事業用地土地使用料</t>
    <phoneticPr fontId="12"/>
  </si>
  <si>
    <t>(単位：千円)</t>
    <rPh sb="4" eb="6">
      <t>センエン</t>
    </rPh>
    <phoneticPr fontId="6"/>
  </si>
  <si>
    <t>(単位：千円　)</t>
    <rPh sb="4" eb="6">
      <t>センエン</t>
    </rPh>
    <phoneticPr fontId="6"/>
  </si>
  <si>
    <t>④基金の明細</t>
    <rPh sb="1" eb="3">
      <t>キキン</t>
    </rPh>
    <rPh sb="4" eb="6">
      <t>メイサイ</t>
    </rPh>
    <phoneticPr fontId="3"/>
  </si>
  <si>
    <t>現金預金</t>
    <rPh sb="0" eb="2">
      <t>ゲンキン</t>
    </rPh>
    <rPh sb="2" eb="4">
      <t>ヨキン</t>
    </rPh>
    <phoneticPr fontId="3"/>
  </si>
  <si>
    <t>有価証券</t>
    <rPh sb="0" eb="2">
      <t>ユウカ</t>
    </rPh>
    <rPh sb="2" eb="4">
      <t>ショウケン</t>
    </rPh>
    <phoneticPr fontId="3"/>
  </si>
  <si>
    <t>土地</t>
    <rPh sb="0" eb="2">
      <t>トチ</t>
    </rPh>
    <phoneticPr fontId="3"/>
  </si>
  <si>
    <t>合計
（貸借対照表計上額）</t>
    <rPh sb="0" eb="2">
      <t>ゴウケイ</t>
    </rPh>
    <rPh sb="4" eb="6">
      <t>タイシャク</t>
    </rPh>
    <rPh sb="6" eb="9">
      <t>タイショウヒョウ</t>
    </rPh>
    <rPh sb="9" eb="11">
      <t>ケイジョウ</t>
    </rPh>
    <rPh sb="11" eb="12">
      <t>ガク</t>
    </rPh>
    <phoneticPr fontId="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</si>
  <si>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</si>
  <si>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46"/>
  </si>
  <si>
    <t>-</t>
    <phoneticPr fontId="3"/>
  </si>
  <si>
    <t>地元公共事業基金</t>
    <rPh sb="0" eb="2">
      <t>ジモト</t>
    </rPh>
    <rPh sb="2" eb="4">
      <t>コウキョウ</t>
    </rPh>
    <rPh sb="4" eb="6">
      <t>ジギョウ</t>
    </rPh>
    <rPh sb="6" eb="8">
      <t>キキン</t>
    </rPh>
    <phoneticPr fontId="46"/>
  </si>
  <si>
    <t>朱雀大路跡整備事業基金</t>
    <rPh sb="0" eb="1">
      <t>シュ</t>
    </rPh>
    <rPh sb="1" eb="2">
      <t>スズメ</t>
    </rPh>
    <rPh sb="2" eb="4">
      <t>オオジ</t>
    </rPh>
    <rPh sb="4" eb="5">
      <t>アト</t>
    </rPh>
    <rPh sb="5" eb="7">
      <t>セイビ</t>
    </rPh>
    <rPh sb="7" eb="9">
      <t>ジギョウ</t>
    </rPh>
    <rPh sb="9" eb="11">
      <t>キキン</t>
    </rPh>
    <phoneticPr fontId="46"/>
  </si>
  <si>
    <t>観光振興基金</t>
    <rPh sb="0" eb="2">
      <t>カンコウ</t>
    </rPh>
    <rPh sb="2" eb="4">
      <t>シンコウ</t>
    </rPh>
    <rPh sb="4" eb="6">
      <t>キキン</t>
    </rPh>
    <phoneticPr fontId="46"/>
  </si>
  <si>
    <t>福祉基金</t>
    <rPh sb="0" eb="2">
      <t>フクシ</t>
    </rPh>
    <rPh sb="2" eb="4">
      <t>キキン</t>
    </rPh>
    <phoneticPr fontId="46"/>
  </si>
  <si>
    <t>地域づくり推進基金</t>
    <rPh sb="0" eb="2">
      <t>チイキ</t>
    </rPh>
    <rPh sb="5" eb="7">
      <t>スイシン</t>
    </rPh>
    <rPh sb="7" eb="9">
      <t>キキン</t>
    </rPh>
    <phoneticPr fontId="46"/>
  </si>
  <si>
    <t>月ヶ瀬八幡橋維持管理基金</t>
    <rPh sb="0" eb="3">
      <t>ツキガセ</t>
    </rPh>
    <rPh sb="3" eb="5">
      <t>ヤワタ</t>
    </rPh>
    <rPh sb="5" eb="6">
      <t>ハシ</t>
    </rPh>
    <rPh sb="6" eb="8">
      <t>イジ</t>
    </rPh>
    <rPh sb="8" eb="10">
      <t>カンリ</t>
    </rPh>
    <rPh sb="10" eb="12">
      <t>キキン</t>
    </rPh>
    <phoneticPr fontId="46"/>
  </si>
  <si>
    <t>地域振興基金</t>
    <rPh sb="0" eb="2">
      <t>チイキ</t>
    </rPh>
    <rPh sb="2" eb="4">
      <t>シンコウ</t>
    </rPh>
    <rPh sb="4" eb="6">
      <t>キキン</t>
    </rPh>
    <phoneticPr fontId="46"/>
  </si>
  <si>
    <t>教育振興基金</t>
    <rPh sb="0" eb="2">
      <t>キョウイク</t>
    </rPh>
    <rPh sb="2" eb="4">
      <t>シンコウ</t>
    </rPh>
    <rPh sb="4" eb="6">
      <t>キキン</t>
    </rPh>
    <phoneticPr fontId="46"/>
  </si>
  <si>
    <t>心のふるさと応援基金</t>
    <rPh sb="0" eb="1">
      <t>ココロ</t>
    </rPh>
    <rPh sb="6" eb="8">
      <t>オウエン</t>
    </rPh>
    <rPh sb="8" eb="10">
      <t>キキン</t>
    </rPh>
    <phoneticPr fontId="46"/>
  </si>
  <si>
    <t>（2）負債項目の明細</t>
    <rPh sb="3" eb="5">
      <t>フサイ</t>
    </rPh>
    <rPh sb="5" eb="7">
      <t>コウモク</t>
    </rPh>
    <rPh sb="8" eb="10">
      <t>メイサイ</t>
    </rPh>
    <phoneticPr fontId="3"/>
  </si>
  <si>
    <t>①地方債（借入先別）の明細</t>
    <rPh sb="1" eb="4">
      <t>チホウサイ</t>
    </rPh>
    <rPh sb="5" eb="7">
      <t>カリイレ</t>
    </rPh>
    <rPh sb="7" eb="8">
      <t>サキ</t>
    </rPh>
    <rPh sb="8" eb="9">
      <t>ベツ</t>
    </rPh>
    <rPh sb="11" eb="13">
      <t>メイサイ</t>
    </rPh>
    <phoneticPr fontId="3"/>
  </si>
  <si>
    <t>（単位：千円）</t>
    <phoneticPr fontId="3"/>
  </si>
  <si>
    <t>地方債残高</t>
    <rPh sb="0" eb="3">
      <t>チホウサイ</t>
    </rPh>
    <rPh sb="3" eb="5">
      <t>ザンダカ</t>
    </rPh>
    <phoneticPr fontId="3"/>
  </si>
  <si>
    <t>政府資金</t>
    <rPh sb="0" eb="2">
      <t>セイフ</t>
    </rPh>
    <rPh sb="2" eb="4">
      <t>シキン</t>
    </rPh>
    <phoneticPr fontId="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</si>
  <si>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3"/>
  </si>
  <si>
    <t>市中銀行</t>
    <rPh sb="0" eb="2">
      <t>シチュウ</t>
    </rPh>
    <rPh sb="2" eb="4">
      <t>ギンコウ</t>
    </rPh>
    <phoneticPr fontId="3"/>
  </si>
  <si>
    <t>その他の
金融機関</t>
    <rPh sb="2" eb="3">
      <t>タ</t>
    </rPh>
    <rPh sb="5" eb="7">
      <t>キンユウ</t>
    </rPh>
    <rPh sb="7" eb="9">
      <t>キカン</t>
    </rPh>
    <phoneticPr fontId="3"/>
  </si>
  <si>
    <t>市場公募債</t>
    <rPh sb="0" eb="2">
      <t>シジョウ</t>
    </rPh>
    <rPh sb="2" eb="5">
      <t>コウボサイ</t>
    </rPh>
    <phoneticPr fontId="3"/>
  </si>
  <si>
    <t>うち１年内償還予定</t>
    <rPh sb="3" eb="4">
      <t>ネン</t>
    </rPh>
    <rPh sb="4" eb="5">
      <t>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</si>
  <si>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</si>
  <si>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</si>
  <si>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3"/>
  </si>
  <si>
    <t>　　一般公共事業</t>
    <rPh sb="2" eb="4">
      <t>イッパン</t>
    </rPh>
    <rPh sb="4" eb="6">
      <t>コウキョウ</t>
    </rPh>
    <rPh sb="6" eb="8">
      <t>ジギョウ</t>
    </rPh>
    <phoneticPr fontId="3"/>
  </si>
  <si>
    <t>　　公営住宅建設</t>
    <rPh sb="2" eb="4">
      <t>コウエイ</t>
    </rPh>
    <rPh sb="4" eb="6">
      <t>ジュウタク</t>
    </rPh>
    <rPh sb="6" eb="8">
      <t>ケンセツ</t>
    </rPh>
    <phoneticPr fontId="3"/>
  </si>
  <si>
    <t>　　災害復旧</t>
    <rPh sb="2" eb="4">
      <t>サイガイ</t>
    </rPh>
    <rPh sb="4" eb="6">
      <t>フッキュウ</t>
    </rPh>
    <phoneticPr fontId="3"/>
  </si>
  <si>
    <t>　　教育・福祉施設</t>
    <rPh sb="2" eb="4">
      <t>キョウイク</t>
    </rPh>
    <rPh sb="5" eb="7">
      <t>フクシ</t>
    </rPh>
    <rPh sb="7" eb="9">
      <t>シセツ</t>
    </rPh>
    <phoneticPr fontId="3"/>
  </si>
  <si>
    <t>　　一般単独事業</t>
    <rPh sb="2" eb="4">
      <t>イッパン</t>
    </rPh>
    <rPh sb="4" eb="6">
      <t>タンドク</t>
    </rPh>
    <rPh sb="6" eb="8">
      <t>ジギョウ</t>
    </rPh>
    <phoneticPr fontId="3"/>
  </si>
  <si>
    <t>【特別分】</t>
    <rPh sb="1" eb="3">
      <t>トクベツ</t>
    </rPh>
    <rPh sb="3" eb="4">
      <t>ブン</t>
    </rPh>
    <phoneticPr fontId="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</si>
  <si>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3"/>
  </si>
  <si>
    <t>　　減税補てん債</t>
    <rPh sb="2" eb="4">
      <t>ゲンゼイ</t>
    </rPh>
    <rPh sb="4" eb="5">
      <t>ホ</t>
    </rPh>
    <rPh sb="7" eb="8">
      <t>サイ</t>
    </rPh>
    <phoneticPr fontId="3"/>
  </si>
  <si>
    <t>　　退職手当債</t>
    <rPh sb="2" eb="4">
      <t>タイショク</t>
    </rPh>
    <rPh sb="4" eb="6">
      <t>テアテ</t>
    </rPh>
    <rPh sb="6" eb="7">
      <t>サイ</t>
    </rPh>
    <phoneticPr fontId="3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</si>
  <si>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</si>
  <si>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3"/>
  </si>
  <si>
    <t>1.5％超
2.0％以下</t>
    <rPh sb="4" eb="5">
      <t>チョウ</t>
    </rPh>
    <rPh sb="10" eb="12">
      <t>イカ</t>
    </rPh>
    <phoneticPr fontId="3"/>
  </si>
  <si>
    <t>2.0％超
2.5％以下</t>
    <rPh sb="4" eb="5">
      <t>チョウ</t>
    </rPh>
    <rPh sb="10" eb="12">
      <t>イカ</t>
    </rPh>
    <phoneticPr fontId="3"/>
  </si>
  <si>
    <t>2.5％超
3.0％以下</t>
    <rPh sb="4" eb="5">
      <t>チョウ</t>
    </rPh>
    <rPh sb="10" eb="12">
      <t>イカ</t>
    </rPh>
    <phoneticPr fontId="3"/>
  </si>
  <si>
    <t>3.0％超
3.5％以下</t>
    <rPh sb="4" eb="5">
      <t>チョウ</t>
    </rPh>
    <rPh sb="10" eb="12">
      <t>イカ</t>
    </rPh>
    <phoneticPr fontId="3"/>
  </si>
  <si>
    <t>3.5％超
4.0％以下</t>
    <rPh sb="4" eb="5">
      <t>チョウ</t>
    </rPh>
    <rPh sb="10" eb="12">
      <t>イカ</t>
    </rPh>
    <phoneticPr fontId="3"/>
  </si>
  <si>
    <t>4.0％超</t>
    <rPh sb="4" eb="5">
      <t>チョウ</t>
    </rPh>
    <phoneticPr fontId="3"/>
  </si>
  <si>
    <t>（参考）
加重平均利率</t>
    <rPh sb="1" eb="3">
      <t>サンコウ</t>
    </rPh>
    <rPh sb="5" eb="7">
      <t>カジュウ</t>
    </rPh>
    <rPh sb="7" eb="9">
      <t>ヘイキン</t>
    </rPh>
    <rPh sb="9" eb="11">
      <t>リリツ</t>
    </rPh>
    <phoneticPr fontId="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</si>
  <si>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</si>
  <si>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（単位：千円）</t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</si>
  <si>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</si>
  <si>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</si>
  <si>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</si>
  <si>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</si>
  <si>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</si>
  <si>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</si>
  <si>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</si>
  <si>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</si>
  <si>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</si>
  <si>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</si>
  <si>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3"/>
  </si>
  <si>
    <t>契約条項の概要</t>
    <rPh sb="0" eb="2">
      <t>ケイヤク</t>
    </rPh>
    <rPh sb="2" eb="4">
      <t>ジョウコウ</t>
    </rPh>
    <rPh sb="5" eb="7">
      <t>ガイヨウ</t>
    </rPh>
    <phoneticPr fontId="3"/>
  </si>
  <si>
    <t>該当なし</t>
    <rPh sb="0" eb="2">
      <t>ガイトウ</t>
    </rPh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</si>
  <si>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"/>
  </si>
  <si>
    <t>（1）補助金等の明細</t>
    <rPh sb="3" eb="6">
      <t>ホジョキン</t>
    </rPh>
    <rPh sb="6" eb="7">
      <t>トウ</t>
    </rPh>
    <rPh sb="8" eb="10">
      <t>メイサイ</t>
    </rPh>
    <phoneticPr fontId="3"/>
  </si>
  <si>
    <t>（単位：千円）</t>
    <phoneticPr fontId="3"/>
  </si>
  <si>
    <t>名称</t>
    <rPh sb="0" eb="2">
      <t>メイショウ</t>
    </rPh>
    <phoneticPr fontId="3"/>
  </si>
  <si>
    <t>相手先</t>
    <rPh sb="0" eb="3">
      <t>アイテサキ</t>
    </rPh>
    <phoneticPr fontId="3"/>
  </si>
  <si>
    <t>支出目的</t>
    <rPh sb="0" eb="2">
      <t>シシュツ</t>
    </rPh>
    <rPh sb="2" eb="4">
      <t>モクテキ</t>
    </rPh>
    <phoneticPr fontId="3"/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</si>
  <si>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3"/>
  </si>
  <si>
    <t>その他の補助金等</t>
    <rPh sb="2" eb="3">
      <t>タ</t>
    </rPh>
    <rPh sb="4" eb="7">
      <t>ホジョキン</t>
    </rPh>
    <rPh sb="7" eb="8">
      <t>トウ</t>
    </rPh>
    <phoneticPr fontId="3"/>
  </si>
  <si>
    <t>③投資及び出資金の明細</t>
    <rPh sb="1" eb="3">
      <t>トウシ</t>
    </rPh>
    <rPh sb="3" eb="4">
      <t>オヨ</t>
    </rPh>
    <rPh sb="5" eb="8">
      <t>シュッシキン</t>
    </rPh>
    <rPh sb="9" eb="11">
      <t>メイサイ</t>
    </rPh>
    <phoneticPr fontId="9"/>
  </si>
  <si>
    <t>住宅新築資金等貸付金特別会計</t>
    <rPh sb="4" eb="6">
      <t>シキン</t>
    </rPh>
    <rPh sb="6" eb="7">
      <t>トウ</t>
    </rPh>
    <rPh sb="7" eb="9">
      <t>カシツケ</t>
    </rPh>
    <phoneticPr fontId="36"/>
  </si>
  <si>
    <t>貸借対照表計上額_x000D_
(A) X (B)_x000D_
(C)</t>
    <phoneticPr fontId="9"/>
  </si>
  <si>
    <t>減債基金（財政課分）</t>
    <rPh sb="0" eb="2">
      <t>ゲンサイ</t>
    </rPh>
    <rPh sb="2" eb="4">
      <t>キキン</t>
    </rPh>
    <phoneticPr fontId="46"/>
  </si>
  <si>
    <t>森林活性化推進基金</t>
    <rPh sb="0" eb="2">
      <t>シンリン</t>
    </rPh>
    <rPh sb="2" eb="5">
      <t>カッセイカ</t>
    </rPh>
    <rPh sb="5" eb="7">
      <t>スイシン</t>
    </rPh>
    <rPh sb="7" eb="9">
      <t>キキン</t>
    </rPh>
    <phoneticPr fontId="46"/>
  </si>
  <si>
    <t>対象団体</t>
    <rPh sb="0" eb="2">
      <t>タイショウ</t>
    </rPh>
    <rPh sb="2" eb="4">
      <t>ダンタイ</t>
    </rPh>
    <phoneticPr fontId="25"/>
  </si>
  <si>
    <t>その他</t>
    <rPh sb="2" eb="3">
      <t>タ</t>
    </rPh>
    <phoneticPr fontId="25"/>
  </si>
  <si>
    <t>児童相談所基金</t>
    <rPh sb="0" eb="2">
      <t>ジドウ</t>
    </rPh>
    <rPh sb="2" eb="5">
      <t>ソウダンショ</t>
    </rPh>
    <rPh sb="5" eb="7">
      <t>キキン</t>
    </rPh>
    <phoneticPr fontId="46"/>
  </si>
  <si>
    <t>-</t>
    <phoneticPr fontId="3"/>
  </si>
  <si>
    <t>株式会社南都銀行</t>
  </si>
  <si>
    <t>　　たばこ税</t>
    <rPh sb="5" eb="6">
      <t>ゼイ</t>
    </rPh>
    <phoneticPr fontId="3"/>
  </si>
  <si>
    <t>　　生活保護費等返還金</t>
    <phoneticPr fontId="12"/>
  </si>
  <si>
    <t>　　損害賠償金（新斎苑訴訟）</t>
    <phoneticPr fontId="12"/>
  </si>
  <si>
    <t>一般財団法人砂防フロンティア清美推進機構</t>
  </si>
  <si>
    <t>　　学校給食費</t>
    <rPh sb="2" eb="4">
      <t>ガッコウ</t>
    </rPh>
    <rPh sb="4" eb="6">
      <t>キュウショク</t>
    </rPh>
    <rPh sb="6" eb="7">
      <t>ヒ</t>
    </rPh>
    <phoneticPr fontId="12"/>
  </si>
  <si>
    <t>　　環境清美工場維持管理費手数料</t>
    <phoneticPr fontId="3"/>
  </si>
  <si>
    <t>老人福祉施設等整備費補助事業補助金</t>
    <rPh sb="14" eb="17">
      <t>ホジョキン</t>
    </rPh>
    <phoneticPr fontId="36"/>
  </si>
  <si>
    <t>認定こども園施設整備費補助事業補助金</t>
    <rPh sb="15" eb="18">
      <t>ホジョキン</t>
    </rPh>
    <phoneticPr fontId="36"/>
  </si>
  <si>
    <t>ＪＲ関西本線高架化事業負担金</t>
    <rPh sb="11" eb="14">
      <t>フタンキン</t>
    </rPh>
    <phoneticPr fontId="36"/>
  </si>
  <si>
    <t>市単独土地改良整備補助事業補助金</t>
    <phoneticPr fontId="36"/>
  </si>
  <si>
    <t>普通河川改修事業負担金</t>
    <phoneticPr fontId="36"/>
  </si>
  <si>
    <t>都市計画</t>
    <rPh sb="0" eb="2">
      <t>トシ</t>
    </rPh>
    <rPh sb="2" eb="4">
      <t>ケイカク</t>
    </rPh>
    <phoneticPr fontId="36"/>
  </si>
  <si>
    <t>福祉</t>
    <phoneticPr fontId="36"/>
  </si>
  <si>
    <t>河川</t>
    <rPh sb="0" eb="2">
      <t>カセン</t>
    </rPh>
    <phoneticPr fontId="36"/>
  </si>
  <si>
    <t>対象者</t>
    <rPh sb="0" eb="3">
      <t>タイショウシャ</t>
    </rPh>
    <phoneticPr fontId="36"/>
  </si>
  <si>
    <t>←一般会計等財務四表NW税収</t>
    <rPh sb="6" eb="8">
      <t>ザイム</t>
    </rPh>
    <rPh sb="8" eb="10">
      <t>ヨンヒョウ</t>
    </rPh>
    <rPh sb="12" eb="14">
      <t>ゼイシュウ</t>
    </rPh>
    <phoneticPr fontId="36"/>
  </si>
  <si>
    <t>差引き</t>
    <rPh sb="0" eb="1">
      <t>サ</t>
    </rPh>
    <rPh sb="1" eb="2">
      <t>ピ</t>
    </rPh>
    <phoneticPr fontId="36"/>
  </si>
  <si>
    <t>国庫支出金：投資(固定資産)</t>
    <rPh sb="0" eb="2">
      <t>コッコ</t>
    </rPh>
    <rPh sb="2" eb="5">
      <t>シシュツキン</t>
    </rPh>
    <phoneticPr fontId="36"/>
  </si>
  <si>
    <t>国庫支出金：臨時収入</t>
    <rPh sb="0" eb="2">
      <t>コッコ</t>
    </rPh>
    <rPh sb="2" eb="5">
      <t>シシュツキン</t>
    </rPh>
    <phoneticPr fontId="36"/>
  </si>
  <si>
    <t>国庫支出金：業務収入</t>
    <rPh sb="0" eb="2">
      <t>コッコ</t>
    </rPh>
    <rPh sb="2" eb="5">
      <t>シシュツキン</t>
    </rPh>
    <phoneticPr fontId="36"/>
  </si>
  <si>
    <t>県支出金：投資(固定資産)</t>
    <rPh sb="1" eb="4">
      <t>シシュツキン</t>
    </rPh>
    <phoneticPr fontId="36"/>
  </si>
  <si>
    <t>県支出金：業務収入</t>
    <rPh sb="1" eb="4">
      <t>シシュツキン</t>
    </rPh>
    <phoneticPr fontId="36"/>
  </si>
  <si>
    <t>県支出金：臨時収入</t>
    <rPh sb="1" eb="4">
      <t>シシュツキン</t>
    </rPh>
    <phoneticPr fontId="36"/>
  </si>
  <si>
    <t>土地区画国庫支出金：投資（固定資産）</t>
    <rPh sb="0" eb="2">
      <t>トチ</t>
    </rPh>
    <rPh sb="2" eb="4">
      <t>クカク</t>
    </rPh>
    <rPh sb="4" eb="9">
      <t>コッコシシュツキン</t>
    </rPh>
    <rPh sb="10" eb="12">
      <t>トウシ</t>
    </rPh>
    <rPh sb="13" eb="15">
      <t>コテイ</t>
    </rPh>
    <rPh sb="15" eb="17">
      <t>シサン</t>
    </rPh>
    <phoneticPr fontId="36"/>
  </si>
  <si>
    <t>金額：財務四表NW</t>
    <rPh sb="0" eb="2">
      <t>キンガク</t>
    </rPh>
    <rPh sb="3" eb="5">
      <t>ザイム</t>
    </rPh>
    <rPh sb="5" eb="7">
      <t>ヨンヒョウ</t>
    </rPh>
    <phoneticPr fontId="36"/>
  </si>
  <si>
    <t>金額：財務四表NW、国県～：(1)の資本的補助金の合計</t>
    <rPh sb="0" eb="2">
      <t>キンガク</t>
    </rPh>
    <rPh sb="3" eb="5">
      <t>ザイム</t>
    </rPh>
    <rPh sb="5" eb="7">
      <t>ヨンヒョウ</t>
    </rPh>
    <rPh sb="10" eb="11">
      <t>クニ</t>
    </rPh>
    <rPh sb="11" eb="12">
      <t>ケン</t>
    </rPh>
    <rPh sb="18" eb="21">
      <t>シホンテキ</t>
    </rPh>
    <rPh sb="21" eb="24">
      <t>ホジョキン</t>
    </rPh>
    <rPh sb="25" eb="27">
      <t>ゴウケイ</t>
    </rPh>
    <phoneticPr fontId="36"/>
  </si>
  <si>
    <t>地方債：4つの会計の市債合計（決算資料）、税収等：地方税、地方交付税、地方譲与税の合計？</t>
    <rPh sb="0" eb="3">
      <t>チホウサイ</t>
    </rPh>
    <rPh sb="7" eb="9">
      <t>カイケイ</t>
    </rPh>
    <rPh sb="10" eb="12">
      <t>シサイ</t>
    </rPh>
    <rPh sb="12" eb="14">
      <t>ゴウケイ</t>
    </rPh>
    <rPh sb="15" eb="17">
      <t>ケッサン</t>
    </rPh>
    <rPh sb="17" eb="19">
      <t>シリョウ</t>
    </rPh>
    <rPh sb="21" eb="23">
      <t>ゼイシュウ</t>
    </rPh>
    <rPh sb="23" eb="24">
      <t>ナド</t>
    </rPh>
    <rPh sb="25" eb="28">
      <t>チホウゼイ</t>
    </rPh>
    <rPh sb="29" eb="31">
      <t>チホウ</t>
    </rPh>
    <rPh sb="31" eb="34">
      <t>コウフゼイ</t>
    </rPh>
    <rPh sb="35" eb="37">
      <t>チホウ</t>
    </rPh>
    <rPh sb="37" eb="39">
      <t>ジョウヨ</t>
    </rPh>
    <rPh sb="39" eb="40">
      <t>ゼイ</t>
    </rPh>
    <rPh sb="41" eb="43">
      <t>ゴウケイ</t>
    </rPh>
    <phoneticPr fontId="36"/>
  </si>
  <si>
    <t>後期高齢者医療広域連合納付金</t>
  </si>
  <si>
    <t>住民税非課税世帯等臨時特別給付金</t>
  </si>
  <si>
    <t>認定こども園等施設型給付金</t>
    <rPh sb="12" eb="13">
      <t>カネ</t>
    </rPh>
    <phoneticPr fontId="42"/>
  </si>
  <si>
    <t>奈良県後期高齢者医療広域連合</t>
    <rPh sb="0" eb="3">
      <t>ナラケン</t>
    </rPh>
    <phoneticPr fontId="22"/>
  </si>
  <si>
    <t>対象者団体</t>
    <rPh sb="3" eb="5">
      <t>ダンタイ</t>
    </rPh>
    <phoneticPr fontId="22"/>
  </si>
  <si>
    <t>電力・ガス・食料品等価格高騰緊急支援給付金</t>
    <rPh sb="18" eb="21">
      <t>キュウフキン</t>
    </rPh>
    <phoneticPr fontId="36"/>
  </si>
  <si>
    <t>奈良市企業局</t>
    <rPh sb="0" eb="3">
      <t>ナラシ</t>
    </rPh>
    <rPh sb="3" eb="5">
      <t>キギョウ</t>
    </rPh>
    <rPh sb="5" eb="6">
      <t>キョク</t>
    </rPh>
    <phoneticPr fontId="22"/>
  </si>
  <si>
    <t>下水道事業会計負担金</t>
    <phoneticPr fontId="36"/>
  </si>
  <si>
    <t>水道事業会計負担金</t>
    <phoneticPr fontId="36"/>
  </si>
  <si>
    <t>病院事業会計負担金</t>
    <phoneticPr fontId="36"/>
  </si>
  <si>
    <t>幼稚園施設等利用給付費負担金</t>
    <phoneticPr fontId="36"/>
  </si>
  <si>
    <t>民間保育所等運営補助金</t>
    <phoneticPr fontId="36"/>
  </si>
  <si>
    <t>奈良市市立病院</t>
    <rPh sb="0" eb="3">
      <t>ナラシ</t>
    </rPh>
    <rPh sb="3" eb="4">
      <t>シ</t>
    </rPh>
    <rPh sb="4" eb="5">
      <t>リツ</t>
    </rPh>
    <rPh sb="5" eb="7">
      <t>ビョウイン</t>
    </rPh>
    <phoneticPr fontId="22"/>
  </si>
  <si>
    <t>対象団体</t>
    <rPh sb="0" eb="2">
      <t>タイショウ</t>
    </rPh>
    <rPh sb="2" eb="4">
      <t>ダンタイ</t>
    </rPh>
    <phoneticPr fontId="22"/>
  </si>
  <si>
    <t>市民文化振興基金</t>
    <rPh sb="0" eb="2">
      <t>シミン</t>
    </rPh>
    <rPh sb="2" eb="4">
      <t>ブンカ</t>
    </rPh>
    <rPh sb="4" eb="6">
      <t>シンコウ</t>
    </rPh>
    <rPh sb="6" eb="8">
      <t>キキン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</si>
</sst>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_(* #,##0_);_(* \(#,##0\);_(* &quot;-&quot;_);_(@_)"/>
    <numFmt numFmtId="178" formatCode="#,##0_);\(#,##0\)"/>
    <numFmt numFmtId="179" formatCode="#,##0_);[Red]\(#,##0\)"/>
    <numFmt numFmtId="180" formatCode="#,##0,"/>
    <numFmt numFmtId="181" formatCode="#,###,"/>
    <numFmt numFmtId="182" formatCode="#,##0_ "/>
    <numFmt numFmtId="183" formatCode="#,##0.000"/>
  </numFmts>
  <fonts count="4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indexed="8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u/>
      <sz val="12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7"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9" borderId="10" applyNumberFormat="0" applyFont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31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3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4" fillId="0" borderId="0"/>
  </cellStyleXfs>
  <cellXfs count="254">
    <xf numFmtId="0" fontId="0" fillId="0" borderId="0" xfId="0">
      <alignment vertical="center"/>
    </xf>
    <xf numFmtId="0" fontId="10" fillId="0" borderId="0" xfId="49" applyFont="1">
      <alignment vertical="center"/>
    </xf>
    <xf numFmtId="0" fontId="34" fillId="0" borderId="0" xfId="49" applyFont="1" applyBorder="1" applyAlignment="1">
      <alignment horizontal="right" vertical="center"/>
    </xf>
    <xf numFmtId="0" fontId="10" fillId="0" borderId="0" xfId="49" applyFont="1" applyFill="1">
      <alignment vertical="center"/>
    </xf>
    <xf numFmtId="0" fontId="10" fillId="0" borderId="0" xfId="49" applyFont="1" applyFill="1" applyBorder="1" applyAlignment="1">
      <alignment vertical="center"/>
    </xf>
    <xf numFmtId="0" fontId="34" fillId="0" borderId="0" xfId="49" applyFont="1" applyFill="1" applyBorder="1" applyAlignment="1">
      <alignment horizontal="right" vertical="center"/>
    </xf>
    <xf numFmtId="49" fontId="10" fillId="0" borderId="2" xfId="49" applyNumberFormat="1" applyFont="1" applyFill="1" applyBorder="1" applyAlignment="1">
      <alignment vertical="center" wrapText="1"/>
    </xf>
    <xf numFmtId="178" fontId="10" fillId="0" borderId="2" xfId="49" applyNumberFormat="1" applyFont="1" applyFill="1" applyBorder="1" applyAlignment="1">
      <alignment horizontal="right" vertical="center" shrinkToFit="1"/>
    </xf>
    <xf numFmtId="178" fontId="10" fillId="0" borderId="2" xfId="49" applyNumberFormat="1" applyFont="1" applyBorder="1" applyAlignment="1">
      <alignment horizontal="right" vertical="center" shrinkToFit="1"/>
    </xf>
    <xf numFmtId="178" fontId="10" fillId="0" borderId="2" xfId="49" applyNumberFormat="1" applyFont="1" applyBorder="1" applyAlignment="1">
      <alignment horizontal="center" vertical="center" shrinkToFit="1"/>
    </xf>
    <xf numFmtId="176" fontId="15" fillId="0" borderId="0" xfId="48" applyNumberFormat="1" applyFont="1" applyAlignment="1">
      <alignment vertical="center"/>
    </xf>
    <xf numFmtId="176" fontId="37" fillId="0" borderId="0" xfId="48" applyNumberFormat="1" applyFont="1" applyAlignment="1">
      <alignment horizontal="right" vertical="center"/>
    </xf>
    <xf numFmtId="0" fontId="10" fillId="0" borderId="3" xfId="49" applyFont="1" applyBorder="1" applyAlignment="1">
      <alignment vertical="center"/>
    </xf>
    <xf numFmtId="49" fontId="10" fillId="0" borderId="2" xfId="49" applyNumberFormat="1" applyFont="1" applyBorder="1" applyAlignment="1">
      <alignment vertical="center" wrapText="1"/>
    </xf>
    <xf numFmtId="38" fontId="10" fillId="0" borderId="0" xfId="35" applyFont="1">
      <alignment vertical="center"/>
    </xf>
    <xf numFmtId="3" fontId="40" fillId="0" borderId="0" xfId="0" applyNumberFormat="1" applyFont="1" applyAlignment="1"/>
    <xf numFmtId="3" fontId="35" fillId="0" borderId="0" xfId="0" applyNumberFormat="1" applyFont="1" applyAlignment="1"/>
    <xf numFmtId="3" fontId="35" fillId="0" borderId="0" xfId="0" applyNumberFormat="1" applyFont="1" applyAlignment="1">
      <alignment horizontal="right"/>
    </xf>
    <xf numFmtId="0" fontId="41" fillId="0" borderId="0" xfId="49" applyFont="1" applyFill="1">
      <alignment vertical="center"/>
    </xf>
    <xf numFmtId="0" fontId="41" fillId="0" borderId="0" xfId="49" applyFont="1" applyFill="1" applyBorder="1" applyAlignment="1">
      <alignment vertical="center"/>
    </xf>
    <xf numFmtId="0" fontId="35" fillId="0" borderId="0" xfId="49" applyFont="1" applyFill="1" applyBorder="1" applyAlignment="1">
      <alignment horizontal="right" vertical="center"/>
    </xf>
    <xf numFmtId="0" fontId="41" fillId="0" borderId="0" xfId="49" applyFont="1">
      <alignment vertical="center"/>
    </xf>
    <xf numFmtId="0" fontId="41" fillId="0" borderId="2" xfId="49" applyFont="1" applyFill="1" applyBorder="1" applyAlignment="1">
      <alignment horizontal="center" vertical="center" wrapText="1"/>
    </xf>
    <xf numFmtId="0" fontId="35" fillId="0" borderId="4" xfId="49" applyFont="1" applyFill="1" applyBorder="1" applyAlignment="1">
      <alignment horizontal="left" vertical="center"/>
    </xf>
    <xf numFmtId="0" fontId="35" fillId="0" borderId="2" xfId="49" applyFont="1" applyFill="1" applyBorder="1" applyAlignment="1">
      <alignment horizontal="center" vertical="center" wrapText="1"/>
    </xf>
    <xf numFmtId="49" fontId="41" fillId="0" borderId="2" xfId="49" applyNumberFormat="1" applyFont="1" applyFill="1" applyBorder="1" applyAlignment="1">
      <alignment vertical="center" wrapText="1"/>
    </xf>
    <xf numFmtId="176" fontId="41" fillId="0" borderId="2" xfId="49" applyNumberFormat="1" applyFont="1" applyFill="1" applyBorder="1" applyAlignment="1">
      <alignment horizontal="right" vertical="center" shrinkToFit="1"/>
    </xf>
    <xf numFmtId="49" fontId="41" fillId="0" borderId="2" xfId="49" applyNumberFormat="1" applyFont="1" applyFill="1" applyBorder="1" applyAlignment="1">
      <alignment horizontal="center" vertical="center" wrapText="1"/>
    </xf>
    <xf numFmtId="0" fontId="42" fillId="0" borderId="0" xfId="49" applyFont="1">
      <alignment vertical="center"/>
    </xf>
    <xf numFmtId="0" fontId="10" fillId="0" borderId="0" xfId="49" applyFont="1" applyAlignment="1">
      <alignment horizontal="right" vertical="center"/>
    </xf>
    <xf numFmtId="0" fontId="10" fillId="0" borderId="3" xfId="49" applyFont="1" applyBorder="1">
      <alignment vertical="center"/>
    </xf>
    <xf numFmtId="178" fontId="10" fillId="0" borderId="3" xfId="49" applyNumberFormat="1" applyFont="1" applyBorder="1">
      <alignment vertical="center"/>
    </xf>
    <xf numFmtId="178" fontId="10" fillId="0" borderId="2" xfId="49" applyNumberFormat="1" applyFont="1" applyFill="1" applyBorder="1">
      <alignment vertical="center"/>
    </xf>
    <xf numFmtId="176" fontId="15" fillId="0" borderId="0" xfId="48" applyNumberFormat="1" applyFont="1" applyAlignment="1">
      <alignment vertical="center" wrapText="1"/>
    </xf>
    <xf numFmtId="0" fontId="15" fillId="0" borderId="0" xfId="48" applyFont="1" applyAlignment="1">
      <alignment vertical="center"/>
    </xf>
    <xf numFmtId="0" fontId="45" fillId="0" borderId="0" xfId="48" applyFont="1" applyAlignment="1">
      <alignment vertical="center"/>
    </xf>
    <xf numFmtId="0" fontId="15" fillId="0" borderId="0" xfId="48" applyFont="1"/>
    <xf numFmtId="0" fontId="15" fillId="0" borderId="0" xfId="48" applyFont="1" applyBorder="1" applyAlignment="1">
      <alignment vertical="center"/>
    </xf>
    <xf numFmtId="0" fontId="35" fillId="0" borderId="19" xfId="48" applyFont="1" applyBorder="1" applyAlignment="1">
      <alignment vertical="center"/>
    </xf>
    <xf numFmtId="0" fontId="35" fillId="0" borderId="0" xfId="48" applyFont="1" applyBorder="1" applyAlignment="1">
      <alignment horizontal="center" vertical="center"/>
    </xf>
    <xf numFmtId="0" fontId="35" fillId="0" borderId="0" xfId="48" applyFont="1" applyBorder="1" applyAlignment="1">
      <alignment horizontal="right" vertical="center"/>
    </xf>
    <xf numFmtId="0" fontId="15" fillId="0" borderId="0" xfId="49" applyFont="1" applyBorder="1" applyAlignment="1">
      <alignment horizontal="left" vertical="center"/>
    </xf>
    <xf numFmtId="0" fontId="15" fillId="0" borderId="0" xfId="49" applyFont="1" applyBorder="1">
      <alignment vertical="center"/>
    </xf>
    <xf numFmtId="0" fontId="15" fillId="0" borderId="19" xfId="49" applyFont="1" applyBorder="1" applyAlignment="1">
      <alignment vertical="center"/>
    </xf>
    <xf numFmtId="176" fontId="15" fillId="0" borderId="2" xfId="49" applyNumberFormat="1" applyFont="1" applyFill="1" applyBorder="1" applyAlignment="1">
      <alignment vertical="center" wrapText="1"/>
    </xf>
    <xf numFmtId="176" fontId="15" fillId="0" borderId="2" xfId="49" applyNumberFormat="1" applyFont="1" applyFill="1" applyBorder="1" applyAlignment="1">
      <alignment horizontal="right" vertical="center" wrapText="1"/>
    </xf>
    <xf numFmtId="3" fontId="35" fillId="35" borderId="2" xfId="0" applyNumberFormat="1" applyFont="1" applyFill="1" applyBorder="1" applyAlignment="1">
      <alignment horizontal="center" vertical="center" wrapText="1"/>
    </xf>
    <xf numFmtId="3" fontId="35" fillId="35" borderId="2" xfId="0" applyNumberFormat="1" applyFont="1" applyFill="1" applyBorder="1" applyAlignment="1">
      <alignment horizontal="center" vertical="center"/>
    </xf>
    <xf numFmtId="0" fontId="35" fillId="35" borderId="2" xfId="48" applyFont="1" applyFill="1" applyBorder="1" applyAlignment="1">
      <alignment horizontal="center" vertical="center" wrapText="1"/>
    </xf>
    <xf numFmtId="0" fontId="41" fillId="35" borderId="2" xfId="49" applyFont="1" applyFill="1" applyBorder="1" applyAlignment="1">
      <alignment horizontal="center" vertical="center" wrapText="1"/>
    </xf>
    <xf numFmtId="0" fontId="10" fillId="35" borderId="2" xfId="49" applyFont="1" applyFill="1" applyBorder="1" applyAlignment="1">
      <alignment horizontal="center" vertical="center"/>
    </xf>
    <xf numFmtId="0" fontId="10" fillId="35" borderId="2" xfId="49" applyFont="1" applyFill="1" applyBorder="1" applyAlignment="1">
      <alignment horizontal="center" vertical="center" wrapText="1"/>
    </xf>
    <xf numFmtId="176" fontId="15" fillId="35" borderId="2" xfId="48" applyNumberFormat="1" applyFont="1" applyFill="1" applyBorder="1" applyAlignment="1">
      <alignment horizontal="center" vertical="center"/>
    </xf>
    <xf numFmtId="176" fontId="15" fillId="35" borderId="2" xfId="48" applyNumberFormat="1" applyFont="1" applyFill="1" applyBorder="1" applyAlignment="1">
      <alignment horizontal="distributed" vertical="center" justifyLastLine="1"/>
    </xf>
    <xf numFmtId="0" fontId="10" fillId="35" borderId="3" xfId="49" applyFont="1" applyFill="1" applyBorder="1" applyAlignment="1">
      <alignment horizontal="center" vertical="center"/>
    </xf>
    <xf numFmtId="0" fontId="34" fillId="35" borderId="2" xfId="0" applyFont="1" applyFill="1" applyBorder="1" applyAlignment="1">
      <alignment horizontal="center" vertical="center" wrapText="1"/>
    </xf>
    <xf numFmtId="178" fontId="34" fillId="0" borderId="5" xfId="49" applyNumberFormat="1" applyFont="1" applyFill="1" applyBorder="1">
      <alignment vertical="center"/>
    </xf>
    <xf numFmtId="176" fontId="34" fillId="0" borderId="5" xfId="49" applyNumberFormat="1" applyFont="1" applyFill="1" applyBorder="1">
      <alignment vertical="center"/>
    </xf>
    <xf numFmtId="178" fontId="10" fillId="0" borderId="18" xfId="49" applyNumberFormat="1" applyFont="1" applyFill="1" applyBorder="1">
      <alignment vertical="center"/>
    </xf>
    <xf numFmtId="176" fontId="10" fillId="0" borderId="18" xfId="49" applyNumberFormat="1" applyFont="1" applyFill="1" applyBorder="1">
      <alignment vertical="center"/>
    </xf>
    <xf numFmtId="178" fontId="10" fillId="0" borderId="4" xfId="49" applyNumberFormat="1" applyFont="1" applyFill="1" applyBorder="1">
      <alignment vertical="center"/>
    </xf>
    <xf numFmtId="176" fontId="10" fillId="0" borderId="4" xfId="49" applyNumberFormat="1" applyFont="1" applyFill="1" applyBorder="1">
      <alignment vertical="center"/>
    </xf>
    <xf numFmtId="178" fontId="34" fillId="0" borderId="4" xfId="49" applyNumberFormat="1" applyFont="1" applyFill="1" applyBorder="1">
      <alignment vertical="center"/>
    </xf>
    <xf numFmtId="176" fontId="10" fillId="0" borderId="2" xfId="49" applyNumberFormat="1" applyFont="1" applyFill="1" applyBorder="1">
      <alignment vertical="center"/>
    </xf>
    <xf numFmtId="178" fontId="34" fillId="0" borderId="2" xfId="49" applyNumberFormat="1" applyFont="1" applyFill="1" applyBorder="1">
      <alignment vertical="center"/>
    </xf>
    <xf numFmtId="176" fontId="34" fillId="0" borderId="2" xfId="49" applyNumberFormat="1" applyFont="1" applyFill="1" applyBorder="1">
      <alignment vertical="center"/>
    </xf>
    <xf numFmtId="176" fontId="34" fillId="0" borderId="4" xfId="49" applyNumberFormat="1" applyFont="1" applyFill="1" applyBorder="1">
      <alignment vertical="center"/>
    </xf>
    <xf numFmtId="0" fontId="35" fillId="35" borderId="2" xfId="0" applyFont="1" applyFill="1" applyBorder="1" applyAlignment="1">
      <alignment horizontal="center" vertical="center" wrapText="1"/>
    </xf>
    <xf numFmtId="0" fontId="10" fillId="0" borderId="0" xfId="49" applyFont="1" applyBorder="1">
      <alignment vertical="center"/>
    </xf>
    <xf numFmtId="178" fontId="34" fillId="0" borderId="0" xfId="49" applyNumberFormat="1" applyFont="1" applyBorder="1">
      <alignment vertical="center"/>
    </xf>
    <xf numFmtId="176" fontId="34" fillId="0" borderId="0" xfId="49" applyNumberFormat="1" applyFont="1" applyBorder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Alignment="1">
      <alignment horizontal="right" vertical="center"/>
    </xf>
    <xf numFmtId="0" fontId="35" fillId="35" borderId="2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49" applyFont="1">
      <alignment vertical="center"/>
    </xf>
    <xf numFmtId="0" fontId="34" fillId="34" borderId="0" xfId="49" applyFont="1" applyFill="1">
      <alignment vertical="center"/>
    </xf>
    <xf numFmtId="0" fontId="35" fillId="34" borderId="0" xfId="49" applyFont="1" applyFill="1">
      <alignment vertical="center"/>
    </xf>
    <xf numFmtId="0" fontId="35" fillId="34" borderId="0" xfId="49" applyFont="1" applyFill="1" applyBorder="1" applyAlignment="1">
      <alignment vertical="center"/>
    </xf>
    <xf numFmtId="0" fontId="35" fillId="34" borderId="0" xfId="49" applyFont="1" applyFill="1" applyBorder="1" applyAlignment="1">
      <alignment horizontal="right" vertical="center"/>
    </xf>
    <xf numFmtId="0" fontId="35" fillId="35" borderId="24" xfId="49" applyFont="1" applyFill="1" applyBorder="1" applyAlignment="1">
      <alignment horizontal="center" vertical="center" shrinkToFit="1"/>
    </xf>
    <xf numFmtId="0" fontId="35" fillId="35" borderId="2" xfId="49" applyFont="1" applyFill="1" applyBorder="1" applyAlignment="1">
      <alignment horizontal="center" vertical="center" shrinkToFit="1"/>
    </xf>
    <xf numFmtId="49" fontId="35" fillId="34" borderId="2" xfId="49" applyNumberFormat="1" applyFont="1" applyFill="1" applyBorder="1" applyAlignment="1">
      <alignment vertical="center" wrapText="1"/>
    </xf>
    <xf numFmtId="180" fontId="35" fillId="34" borderId="2" xfId="49" applyNumberFormat="1" applyFont="1" applyFill="1" applyBorder="1" applyAlignment="1">
      <alignment horizontal="right" vertical="center" shrinkToFit="1"/>
    </xf>
    <xf numFmtId="180" fontId="35" fillId="34" borderId="24" xfId="49" applyNumberFormat="1" applyFont="1" applyFill="1" applyBorder="1" applyAlignment="1">
      <alignment horizontal="right" vertical="center" shrinkToFit="1"/>
    </xf>
    <xf numFmtId="180" fontId="35" fillId="34" borderId="26" xfId="49" applyNumberFormat="1" applyFont="1" applyFill="1" applyBorder="1" applyAlignment="1">
      <alignment horizontal="right" vertical="center" shrinkToFit="1"/>
    </xf>
    <xf numFmtId="179" fontId="35" fillId="34" borderId="2" xfId="49" applyNumberFormat="1" applyFont="1" applyFill="1" applyBorder="1" applyAlignment="1">
      <alignment vertical="center" wrapText="1"/>
    </xf>
    <xf numFmtId="179" fontId="35" fillId="34" borderId="2" xfId="49" applyNumberFormat="1" applyFont="1" applyFill="1" applyBorder="1" applyAlignment="1">
      <alignment horizontal="right" vertical="center" shrinkToFit="1"/>
    </xf>
    <xf numFmtId="179" fontId="35" fillId="34" borderId="2" xfId="49" applyNumberFormat="1" applyFont="1" applyFill="1" applyBorder="1" applyAlignment="1">
      <alignment horizontal="center" vertical="center" wrapText="1"/>
    </xf>
    <xf numFmtId="0" fontId="35" fillId="35" borderId="24" xfId="49" applyFont="1" applyFill="1" applyBorder="1" applyAlignment="1">
      <alignment horizontal="center" vertical="center"/>
    </xf>
    <xf numFmtId="0" fontId="35" fillId="35" borderId="26" xfId="49" applyFont="1" applyFill="1" applyBorder="1" applyAlignment="1">
      <alignment horizontal="center" vertical="center"/>
    </xf>
    <xf numFmtId="181" fontId="35" fillId="0" borderId="0" xfId="49" applyNumberFormat="1" applyFont="1">
      <alignment vertical="center"/>
    </xf>
    <xf numFmtId="181" fontId="35" fillId="34" borderId="24" xfId="49" applyNumberFormat="1" applyFont="1" applyFill="1" applyBorder="1" applyAlignment="1">
      <alignment horizontal="right" vertical="center" shrinkToFit="1"/>
    </xf>
    <xf numFmtId="0" fontId="15" fillId="34" borderId="2" xfId="49" applyNumberFormat="1" applyFont="1" applyFill="1" applyBorder="1" applyAlignment="1">
      <alignment horizontal="center" vertical="center"/>
    </xf>
    <xf numFmtId="0" fontId="35" fillId="0" borderId="0" xfId="49" applyFont="1" applyBorder="1" applyAlignment="1">
      <alignment horizontal="right" vertical="center"/>
    </xf>
    <xf numFmtId="179" fontId="35" fillId="0" borderId="0" xfId="49" applyNumberFormat="1" applyFont="1">
      <alignment vertical="center"/>
    </xf>
    <xf numFmtId="179" fontId="35" fillId="0" borderId="24" xfId="49" applyNumberFormat="1" applyFont="1" applyFill="1" applyBorder="1" applyAlignment="1">
      <alignment horizontal="right" vertical="center" shrinkToFit="1"/>
    </xf>
    <xf numFmtId="179" fontId="35" fillId="0" borderId="2" xfId="49" applyNumberFormat="1" applyFont="1" applyBorder="1" applyAlignment="1">
      <alignment horizontal="right" vertical="center" shrinkToFit="1"/>
    </xf>
    <xf numFmtId="0" fontId="35" fillId="35" borderId="24" xfId="49" applyFont="1" applyFill="1" applyBorder="1" applyAlignment="1">
      <alignment horizontal="center" vertical="center" wrapText="1"/>
    </xf>
    <xf numFmtId="178" fontId="35" fillId="0" borderId="24" xfId="49" applyNumberFormat="1" applyFont="1" applyBorder="1" applyAlignment="1">
      <alignment horizontal="center" vertical="center" shrinkToFit="1"/>
    </xf>
    <xf numFmtId="0" fontId="15" fillId="35" borderId="2" xfId="49" applyFont="1" applyFill="1" applyBorder="1" applyAlignment="1">
      <alignment horizontal="center" vertical="center" wrapText="1"/>
    </xf>
    <xf numFmtId="0" fontId="15" fillId="0" borderId="0" xfId="49" applyFont="1">
      <alignment vertical="center"/>
    </xf>
    <xf numFmtId="0" fontId="15" fillId="0" borderId="0" xfId="49" applyFont="1" applyBorder="1" applyAlignment="1">
      <alignment vertical="center"/>
    </xf>
    <xf numFmtId="0" fontId="15" fillId="0" borderId="0" xfId="49" applyFont="1" applyBorder="1" applyAlignment="1">
      <alignment horizontal="right" vertical="center"/>
    </xf>
    <xf numFmtId="0" fontId="15" fillId="35" borderId="3" xfId="49" applyFont="1" applyFill="1" applyBorder="1" applyAlignment="1">
      <alignment horizontal="center" vertical="center"/>
    </xf>
    <xf numFmtId="0" fontId="15" fillId="35" borderId="2" xfId="0" applyFont="1" applyFill="1" applyBorder="1" applyAlignment="1">
      <alignment horizontal="center" vertical="center" wrapText="1"/>
    </xf>
    <xf numFmtId="0" fontId="15" fillId="0" borderId="2" xfId="49" applyNumberFormat="1" applyFont="1" applyFill="1" applyBorder="1" applyAlignment="1">
      <alignment vertical="center" wrapText="1"/>
    </xf>
    <xf numFmtId="178" fontId="15" fillId="0" borderId="2" xfId="49" applyNumberFormat="1" applyFont="1" applyFill="1" applyBorder="1" applyAlignment="1">
      <alignment horizontal="right" vertical="center" shrinkToFit="1"/>
    </xf>
    <xf numFmtId="49" fontId="15" fillId="0" borderId="18" xfId="49" applyNumberFormat="1" applyFont="1" applyBorder="1" applyAlignment="1">
      <alignment horizontal="left" vertical="center" wrapText="1"/>
    </xf>
    <xf numFmtId="49" fontId="15" fillId="0" borderId="18" xfId="49" applyNumberFormat="1" applyFont="1" applyBorder="1" applyAlignment="1">
      <alignment vertical="center" wrapText="1"/>
    </xf>
    <xf numFmtId="49" fontId="15" fillId="0" borderId="4" xfId="49" applyNumberFormat="1" applyFont="1" applyBorder="1" applyAlignment="1">
      <alignment vertical="center" wrapText="1"/>
    </xf>
    <xf numFmtId="178" fontId="15" fillId="0" borderId="2" xfId="49" applyNumberFormat="1" applyFont="1" applyFill="1" applyBorder="1" applyAlignment="1">
      <alignment horizontal="center" vertical="center" shrinkToFit="1"/>
    </xf>
    <xf numFmtId="178" fontId="15" fillId="0" borderId="28" xfId="49" applyNumberFormat="1" applyFont="1" applyFill="1" applyBorder="1" applyAlignment="1">
      <alignment horizontal="right" vertical="center" shrinkToFit="1"/>
    </xf>
    <xf numFmtId="49" fontId="15" fillId="0" borderId="3" xfId="49" applyNumberFormat="1" applyFont="1" applyBorder="1" applyAlignment="1">
      <alignment vertical="center" wrapText="1"/>
    </xf>
    <xf numFmtId="178" fontId="15" fillId="0" borderId="2" xfId="49" applyNumberFormat="1" applyFont="1" applyBorder="1" applyAlignment="1">
      <alignment horizontal="center" vertical="center" shrinkToFit="1"/>
    </xf>
    <xf numFmtId="38" fontId="15" fillId="0" borderId="0" xfId="35" applyFont="1">
      <alignment vertical="center"/>
    </xf>
    <xf numFmtId="176" fontId="35" fillId="0" borderId="2" xfId="48" applyNumberFormat="1" applyFont="1" applyFill="1" applyBorder="1" applyAlignment="1">
      <alignment vertical="center"/>
    </xf>
    <xf numFmtId="176" fontId="15" fillId="0" borderId="2" xfId="48" applyNumberFormat="1" applyFont="1" applyFill="1" applyBorder="1" applyAlignment="1">
      <alignment horizontal="distributed" vertical="center"/>
    </xf>
    <xf numFmtId="176" fontId="15" fillId="0" borderId="2" xfId="48" applyNumberFormat="1" applyFont="1" applyFill="1" applyBorder="1" applyAlignment="1">
      <alignment horizontal="center" vertical="center"/>
    </xf>
    <xf numFmtId="176" fontId="15" fillId="0" borderId="18" xfId="48" applyNumberFormat="1" applyFont="1" applyFill="1" applyBorder="1" applyAlignment="1">
      <alignment horizontal="center" vertical="center"/>
    </xf>
    <xf numFmtId="176" fontId="15" fillId="0" borderId="3" xfId="48" applyNumberFormat="1" applyFont="1" applyFill="1" applyBorder="1" applyAlignment="1">
      <alignment horizontal="center" vertical="center" wrapText="1"/>
    </xf>
    <xf numFmtId="176" fontId="15" fillId="0" borderId="2" xfId="48" applyNumberFormat="1" applyFont="1" applyFill="1" applyBorder="1" applyAlignment="1">
      <alignment horizontal="right" vertical="center"/>
    </xf>
    <xf numFmtId="176" fontId="15" fillId="0" borderId="0" xfId="48" applyNumberFormat="1" applyFont="1" applyFill="1" applyAlignment="1">
      <alignment vertical="center"/>
    </xf>
    <xf numFmtId="178" fontId="10" fillId="0" borderId="2" xfId="49" applyNumberFormat="1" applyFont="1" applyFill="1" applyBorder="1" applyAlignment="1">
      <alignment horizontal="center" vertical="center" shrinkToFit="1"/>
    </xf>
    <xf numFmtId="0" fontId="10" fillId="0" borderId="2" xfId="49" applyFont="1" applyFill="1" applyBorder="1" applyAlignment="1">
      <alignment horizontal="center" vertical="center"/>
    </xf>
    <xf numFmtId="176" fontId="15" fillId="0" borderId="0" xfId="48" applyNumberFormat="1" applyFont="1" applyFill="1" applyBorder="1" applyAlignment="1">
      <alignment vertical="center"/>
    </xf>
    <xf numFmtId="0" fontId="15" fillId="0" borderId="0" xfId="48" applyFont="1" applyFill="1" applyBorder="1" applyAlignment="1">
      <alignment vertical="center"/>
    </xf>
    <xf numFmtId="176" fontId="34" fillId="0" borderId="2" xfId="49" applyNumberFormat="1" applyFont="1" applyFill="1" applyBorder="1" applyAlignment="1">
      <alignment horizontal="right" vertical="center"/>
    </xf>
    <xf numFmtId="182" fontId="35" fillId="34" borderId="2" xfId="49" applyNumberFormat="1" applyFont="1" applyFill="1" applyBorder="1" applyAlignment="1">
      <alignment horizontal="right" vertical="center" shrinkToFit="1"/>
    </xf>
    <xf numFmtId="49" fontId="15" fillId="0" borderId="18" xfId="49" applyNumberFormat="1" applyFont="1" applyBorder="1" applyAlignment="1">
      <alignment horizontal="left" vertical="center" wrapText="1"/>
    </xf>
    <xf numFmtId="0" fontId="35" fillId="35" borderId="2" xfId="49" applyFont="1" applyFill="1" applyBorder="1" applyAlignment="1">
      <alignment horizontal="center" vertical="center" wrapText="1"/>
    </xf>
    <xf numFmtId="0" fontId="35" fillId="35" borderId="21" xfId="49" applyFont="1" applyFill="1" applyBorder="1" applyAlignment="1">
      <alignment horizontal="center" vertical="center" wrapText="1"/>
    </xf>
    <xf numFmtId="0" fontId="35" fillId="35" borderId="8" xfId="49" applyFont="1" applyFill="1" applyBorder="1" applyAlignment="1">
      <alignment horizontal="center" vertical="center" wrapText="1"/>
    </xf>
    <xf numFmtId="0" fontId="35" fillId="35" borderId="7" xfId="49" applyFont="1" applyFill="1" applyBorder="1" applyAlignment="1">
      <alignment horizontal="center" vertical="center" wrapText="1"/>
    </xf>
    <xf numFmtId="182" fontId="0" fillId="34" borderId="2" xfId="49" applyNumberFormat="1" applyFont="1" applyFill="1" applyBorder="1" applyAlignment="1">
      <alignment horizontal="right" vertical="center" shrinkToFit="1"/>
    </xf>
    <xf numFmtId="3" fontId="47" fillId="0" borderId="2" xfId="0" applyNumberFormat="1" applyFont="1" applyBorder="1" applyAlignment="1">
      <alignment horizontal="left" vertical="center"/>
    </xf>
    <xf numFmtId="3" fontId="47" fillId="0" borderId="2" xfId="0" applyNumberFormat="1" applyFont="1" applyBorder="1" applyAlignment="1">
      <alignment horizontal="right" vertical="center"/>
    </xf>
    <xf numFmtId="183" fontId="47" fillId="0" borderId="2" xfId="0" applyNumberFormat="1" applyFont="1" applyBorder="1" applyAlignment="1">
      <alignment horizontal="right" vertical="center"/>
    </xf>
    <xf numFmtId="3" fontId="47" fillId="0" borderId="2" xfId="0" applyNumberFormat="1" applyFont="1" applyBorder="1" applyAlignment="1">
      <alignment horizontal="center" vertical="center"/>
    </xf>
    <xf numFmtId="3" fontId="47" fillId="0" borderId="2" xfId="0" applyNumberFormat="1" applyFont="1" applyBorder="1" applyAlignment="1">
      <alignment horizontal="left" vertical="center" shrinkToFit="1"/>
    </xf>
    <xf numFmtId="9" fontId="47" fillId="0" borderId="2" xfId="0" applyNumberFormat="1" applyFont="1" applyBorder="1" applyAlignment="1">
      <alignment horizontal="right" vertical="center"/>
    </xf>
    <xf numFmtId="10" fontId="47" fillId="0" borderId="2" xfId="0" applyNumberFormat="1" applyFont="1" applyBorder="1" applyAlignment="1">
      <alignment horizontal="right" vertical="center"/>
    </xf>
    <xf numFmtId="10" fontId="47" fillId="0" borderId="2" xfId="0" applyNumberFormat="1" applyFont="1" applyBorder="1" applyAlignment="1">
      <alignment horizontal="center" vertical="center"/>
    </xf>
    <xf numFmtId="176" fontId="15" fillId="0" borderId="2" xfId="48" applyNumberFormat="1" applyFont="1" applyFill="1" applyBorder="1" applyAlignment="1">
      <alignment horizontal="distributed" vertical="center"/>
    </xf>
    <xf numFmtId="0" fontId="10" fillId="0" borderId="4" xfId="49" applyFont="1" applyFill="1" applyBorder="1">
      <alignment vertical="center"/>
    </xf>
    <xf numFmtId="178" fontId="34" fillId="0" borderId="4" xfId="49" applyNumberFormat="1" applyFont="1" applyFill="1" applyBorder="1" applyAlignment="1">
      <alignment horizontal="right" vertical="center"/>
    </xf>
    <xf numFmtId="0" fontId="10" fillId="0" borderId="2" xfId="49" applyFont="1" applyFill="1" applyBorder="1">
      <alignment vertical="center"/>
    </xf>
    <xf numFmtId="0" fontId="10" fillId="0" borderId="5" xfId="49" applyFont="1" applyFill="1" applyBorder="1" applyAlignment="1">
      <alignment horizontal="center" vertical="center"/>
    </xf>
    <xf numFmtId="0" fontId="10" fillId="0" borderId="18" xfId="49" applyFont="1" applyFill="1" applyBorder="1">
      <alignment vertical="center"/>
    </xf>
    <xf numFmtId="0" fontId="34" fillId="0" borderId="5" xfId="49" applyFont="1" applyFill="1" applyBorder="1" applyAlignment="1">
      <alignment horizontal="center" vertical="center"/>
    </xf>
    <xf numFmtId="0" fontId="34" fillId="0" borderId="4" xfId="49" applyFont="1" applyFill="1" applyBorder="1" applyAlignment="1">
      <alignment horizontal="center" vertical="center"/>
    </xf>
    <xf numFmtId="0" fontId="10" fillId="0" borderId="4" xfId="49" applyFont="1" applyFill="1" applyBorder="1" applyAlignment="1">
      <alignment horizontal="center" vertical="center"/>
    </xf>
    <xf numFmtId="0" fontId="15" fillId="0" borderId="0" xfId="48" applyFont="1" applyFill="1"/>
    <xf numFmtId="176" fontId="15" fillId="0" borderId="2" xfId="49" applyNumberFormat="1" applyFont="1" applyFill="1" applyBorder="1" applyAlignment="1">
      <alignment horizontal="center" vertical="center"/>
    </xf>
    <xf numFmtId="176" fontId="15" fillId="0" borderId="2" xfId="49" applyNumberFormat="1" applyFont="1" applyFill="1" applyBorder="1" applyAlignment="1">
      <alignment vertical="center"/>
    </xf>
    <xf numFmtId="176" fontId="15" fillId="0" borderId="2" xfId="49" applyNumberFormat="1" applyFont="1" applyFill="1" applyBorder="1" applyAlignment="1">
      <alignment horizontal="right" vertical="center"/>
    </xf>
    <xf numFmtId="176" fontId="15" fillId="0" borderId="0" xfId="48" applyNumberFormat="1" applyFont="1" applyFill="1"/>
    <xf numFmtId="176" fontId="15" fillId="0" borderId="0" xfId="48" applyNumberFormat="1" applyFont="1"/>
    <xf numFmtId="0" fontId="15" fillId="0" borderId="0" xfId="48" applyFont="1" applyAlignment="1">
      <alignment vertical="center"/>
    </xf>
    <xf numFmtId="0" fontId="15" fillId="35" borderId="2" xfId="49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right" vertical="center"/>
    </xf>
    <xf numFmtId="176" fontId="15" fillId="0" borderId="2" xfId="49" applyNumberFormat="1" applyFont="1" applyBorder="1" applyAlignment="1">
      <alignment horizontal="right" vertical="center"/>
    </xf>
    <xf numFmtId="3" fontId="47" fillId="0" borderId="2" xfId="0" applyNumberFormat="1" applyFont="1" applyBorder="1" applyAlignment="1">
      <alignment vertical="center"/>
    </xf>
    <xf numFmtId="179" fontId="35" fillId="0" borderId="2" xfId="49" applyNumberFormat="1" applyFont="1" applyFill="1" applyBorder="1" applyAlignment="1">
      <alignment horizontal="right" vertical="center" shrinkToFit="1"/>
    </xf>
    <xf numFmtId="179" fontId="15" fillId="0" borderId="2" xfId="49" applyNumberFormat="1" applyFont="1" applyFill="1" applyBorder="1" applyAlignment="1">
      <alignment horizontal="right" vertical="center" shrinkToFit="1"/>
    </xf>
    <xf numFmtId="179" fontId="35" fillId="0" borderId="26" xfId="49" applyNumberFormat="1" applyFont="1" applyFill="1" applyBorder="1" applyAlignment="1">
      <alignment horizontal="right" vertical="center" shrinkToFit="1"/>
    </xf>
    <xf numFmtId="179" fontId="35" fillId="0" borderId="27" xfId="49" applyNumberFormat="1" applyFont="1" applyFill="1" applyBorder="1" applyAlignment="1">
      <alignment horizontal="right" vertical="center" shrinkToFit="1"/>
    </xf>
    <xf numFmtId="179" fontId="35" fillId="0" borderId="7" xfId="49" applyNumberFormat="1" applyFont="1" applyFill="1" applyBorder="1" applyAlignment="1">
      <alignment horizontal="right" vertical="center" shrinkToFit="1"/>
    </xf>
    <xf numFmtId="176" fontId="35" fillId="0" borderId="2" xfId="48" applyNumberFormat="1" applyFont="1" applyFill="1" applyBorder="1" applyAlignment="1">
      <alignment horizontal="right" vertical="center"/>
    </xf>
    <xf numFmtId="0" fontId="35" fillId="0" borderId="2" xfId="0" applyFont="1" applyFill="1" applyBorder="1">
      <alignment vertical="center"/>
    </xf>
    <xf numFmtId="179" fontId="35" fillId="0" borderId="2" xfId="35" applyNumberFormat="1" applyFont="1" applyFill="1" applyBorder="1" applyAlignment="1">
      <alignment horizontal="right" vertical="center"/>
    </xf>
    <xf numFmtId="179" fontId="35" fillId="0" borderId="2" xfId="35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center" vertical="center"/>
    </xf>
    <xf numFmtId="176" fontId="34" fillId="0" borderId="4" xfId="49" applyNumberFormat="1" applyFont="1" applyFill="1" applyBorder="1" applyAlignment="1">
      <alignment horizontal="right" vertical="center"/>
    </xf>
    <xf numFmtId="176" fontId="15" fillId="0" borderId="2" xfId="48" applyNumberFormat="1" applyFont="1" applyFill="1" applyBorder="1" applyAlignment="1">
      <alignment vertical="center"/>
    </xf>
    <xf numFmtId="176" fontId="15" fillId="0" borderId="2" xfId="48" applyNumberFormat="1" applyFont="1" applyFill="1" applyBorder="1" applyAlignment="1">
      <alignment horizontal="center" vertical="center"/>
    </xf>
    <xf numFmtId="176" fontId="34" fillId="0" borderId="4" xfId="49" applyNumberFormat="1" applyFont="1" applyFill="1" applyBorder="1" applyAlignment="1">
      <alignment horizontal="right" vertical="center"/>
    </xf>
    <xf numFmtId="0" fontId="10" fillId="0" borderId="29" xfId="49" applyFont="1" applyFill="1" applyBorder="1">
      <alignment vertical="center"/>
    </xf>
    <xf numFmtId="178" fontId="34" fillId="0" borderId="29" xfId="49" applyNumberFormat="1" applyFont="1" applyFill="1" applyBorder="1">
      <alignment vertical="center"/>
    </xf>
    <xf numFmtId="176" fontId="34" fillId="0" borderId="29" xfId="49" applyNumberFormat="1" applyFont="1" applyFill="1" applyBorder="1" applyAlignment="1">
      <alignment horizontal="right" vertical="center"/>
    </xf>
    <xf numFmtId="0" fontId="10" fillId="0" borderId="30" xfId="49" applyFont="1" applyFill="1" applyBorder="1" applyAlignment="1">
      <alignment horizontal="center" vertical="center"/>
    </xf>
    <xf numFmtId="178" fontId="34" fillId="0" borderId="30" xfId="49" applyNumberFormat="1" applyFont="1" applyFill="1" applyBorder="1">
      <alignment vertical="center"/>
    </xf>
    <xf numFmtId="176" fontId="34" fillId="0" borderId="30" xfId="49" applyNumberFormat="1" applyFont="1" applyFill="1" applyBorder="1">
      <alignment vertical="center"/>
    </xf>
    <xf numFmtId="176" fontId="15" fillId="0" borderId="2" xfId="48" applyNumberFormat="1" applyFont="1" applyFill="1" applyBorder="1" applyAlignment="1">
      <alignment vertical="center"/>
    </xf>
    <xf numFmtId="176" fontId="15" fillId="36" borderId="0" xfId="48" applyNumberFormat="1" applyFont="1" applyFill="1" applyAlignment="1">
      <alignment vertical="center"/>
    </xf>
    <xf numFmtId="176" fontId="15" fillId="37" borderId="0" xfId="48" applyNumberFormat="1" applyFont="1" applyFill="1" applyAlignment="1">
      <alignment vertical="center"/>
    </xf>
    <xf numFmtId="176" fontId="15" fillId="38" borderId="0" xfId="48" applyNumberFormat="1" applyFont="1" applyFill="1" applyAlignment="1">
      <alignment vertical="center"/>
    </xf>
    <xf numFmtId="176" fontId="15" fillId="39" borderId="0" xfId="48" applyNumberFormat="1" applyFont="1" applyFill="1" applyAlignment="1">
      <alignment vertical="center"/>
    </xf>
    <xf numFmtId="176" fontId="15" fillId="40" borderId="0" xfId="48" applyNumberFormat="1" applyFont="1" applyFill="1" applyAlignment="1">
      <alignment vertical="center"/>
    </xf>
    <xf numFmtId="176" fontId="15" fillId="41" borderId="0" xfId="48" applyNumberFormat="1" applyFont="1" applyFill="1" applyAlignment="1">
      <alignment vertical="center"/>
    </xf>
    <xf numFmtId="176" fontId="15" fillId="42" borderId="0" xfId="48" applyNumberFormat="1" applyFont="1" applyFill="1" applyAlignment="1">
      <alignment vertical="center"/>
    </xf>
    <xf numFmtId="0" fontId="15" fillId="0" borderId="0" xfId="48" applyFont="1" applyAlignment="1">
      <alignment vertical="center" wrapText="1"/>
    </xf>
    <xf numFmtId="0" fontId="15" fillId="0" borderId="0" xfId="48" applyFont="1" applyAlignment="1">
      <alignment vertical="center"/>
    </xf>
    <xf numFmtId="0" fontId="15" fillId="35" borderId="2" xfId="49" applyFont="1" applyFill="1" applyBorder="1" applyAlignment="1">
      <alignment horizontal="center" vertical="center" wrapText="1"/>
    </xf>
    <xf numFmtId="0" fontId="15" fillId="0" borderId="2" xfId="49" applyFont="1" applyFill="1" applyBorder="1" applyAlignment="1">
      <alignment horizontal="left" vertical="center" wrapText="1"/>
    </xf>
    <xf numFmtId="0" fontId="15" fillId="0" borderId="2" xfId="49" applyFont="1" applyFill="1" applyBorder="1" applyAlignment="1">
      <alignment horizontal="left" vertical="center"/>
    </xf>
    <xf numFmtId="0" fontId="35" fillId="0" borderId="2" xfId="48" applyFont="1" applyFill="1" applyBorder="1" applyAlignment="1">
      <alignment horizontal="left" vertical="center"/>
    </xf>
    <xf numFmtId="0" fontId="15" fillId="0" borderId="2" xfId="49" applyFont="1" applyFill="1" applyBorder="1" applyAlignment="1">
      <alignment horizontal="center" vertical="center"/>
    </xf>
    <xf numFmtId="0" fontId="35" fillId="0" borderId="19" xfId="48" applyFont="1" applyBorder="1" applyAlignment="1">
      <alignment horizontal="right" vertical="center"/>
    </xf>
    <xf numFmtId="0" fontId="15" fillId="0" borderId="2" xfId="49" applyFont="1" applyBorder="1" applyAlignment="1">
      <alignment horizontal="center" vertical="center"/>
    </xf>
    <xf numFmtId="0" fontId="41" fillId="35" borderId="3" xfId="49" applyFont="1" applyFill="1" applyBorder="1" applyAlignment="1">
      <alignment horizontal="center" vertical="center"/>
    </xf>
    <xf numFmtId="0" fontId="35" fillId="35" borderId="4" xfId="49" applyFont="1" applyFill="1" applyBorder="1" applyAlignment="1">
      <alignment horizontal="center" vertical="center"/>
    </xf>
    <xf numFmtId="0" fontId="41" fillId="35" borderId="2" xfId="49" applyFont="1" applyFill="1" applyBorder="1" applyAlignment="1">
      <alignment horizontal="center" vertical="center" wrapText="1"/>
    </xf>
    <xf numFmtId="0" fontId="35" fillId="35" borderId="2" xfId="0" applyFont="1" applyFill="1" applyBorder="1" applyAlignment="1">
      <alignment horizontal="center" vertical="center" wrapText="1"/>
    </xf>
    <xf numFmtId="0" fontId="35" fillId="35" borderId="2" xfId="49" applyFont="1" applyFill="1" applyBorder="1" applyAlignment="1">
      <alignment horizontal="center" vertical="center" wrapText="1"/>
    </xf>
    <xf numFmtId="176" fontId="34" fillId="0" borderId="3" xfId="49" applyNumberFormat="1" applyFont="1" applyFill="1" applyBorder="1" applyAlignment="1">
      <alignment horizontal="right" vertical="center"/>
    </xf>
    <xf numFmtId="176" fontId="34" fillId="0" borderId="18" xfId="49" applyNumberFormat="1" applyFont="1" applyFill="1" applyBorder="1" applyAlignment="1">
      <alignment horizontal="right" vertical="center"/>
    </xf>
    <xf numFmtId="176" fontId="34" fillId="0" borderId="4" xfId="49" applyNumberFormat="1" applyFont="1" applyFill="1" applyBorder="1" applyAlignment="1">
      <alignment horizontal="right" vertical="center"/>
    </xf>
    <xf numFmtId="0" fontId="35" fillId="35" borderId="20" xfId="49" applyFont="1" applyFill="1" applyBorder="1" applyAlignment="1">
      <alignment horizontal="center" vertical="center" wrapText="1"/>
    </xf>
    <xf numFmtId="0" fontId="35" fillId="35" borderId="23" xfId="49" applyFont="1" applyFill="1" applyBorder="1" applyAlignment="1">
      <alignment horizontal="center" vertical="center" wrapText="1"/>
    </xf>
    <xf numFmtId="0" fontId="35" fillId="35" borderId="7" xfId="49" applyFont="1" applyFill="1" applyBorder="1" applyAlignment="1">
      <alignment horizontal="center" vertical="center"/>
    </xf>
    <xf numFmtId="0" fontId="35" fillId="35" borderId="2" xfId="49" applyFont="1" applyFill="1" applyBorder="1" applyAlignment="1">
      <alignment horizontal="center" vertical="center"/>
    </xf>
    <xf numFmtId="0" fontId="35" fillId="0" borderId="7" xfId="49" applyFont="1" applyFill="1" applyBorder="1" applyAlignment="1">
      <alignment vertical="center"/>
    </xf>
    <xf numFmtId="0" fontId="35" fillId="0" borderId="2" xfId="49" applyFont="1" applyFill="1" applyBorder="1" applyAlignment="1">
      <alignment vertical="center"/>
    </xf>
    <xf numFmtId="0" fontId="35" fillId="35" borderId="3" xfId="49" applyFont="1" applyFill="1" applyBorder="1" applyAlignment="1">
      <alignment horizontal="center" vertical="center"/>
    </xf>
    <xf numFmtId="0" fontId="35" fillId="35" borderId="22" xfId="49" applyFont="1" applyFill="1" applyBorder="1" applyAlignment="1">
      <alignment horizontal="center" vertical="center"/>
    </xf>
    <xf numFmtId="0" fontId="35" fillId="35" borderId="25" xfId="49" applyFont="1" applyFill="1" applyBorder="1" applyAlignment="1">
      <alignment horizontal="center" vertical="center"/>
    </xf>
    <xf numFmtId="0" fontId="35" fillId="35" borderId="3" xfId="49" applyFont="1" applyFill="1" applyBorder="1" applyAlignment="1">
      <alignment horizontal="center" vertical="center" wrapText="1"/>
    </xf>
    <xf numFmtId="0" fontId="10" fillId="35" borderId="3" xfId="49" applyFont="1" applyFill="1" applyBorder="1" applyAlignment="1">
      <alignment horizontal="center" vertical="center"/>
    </xf>
    <xf numFmtId="0" fontId="34" fillId="35" borderId="4" xfId="49" applyFont="1" applyFill="1" applyBorder="1" applyAlignment="1">
      <alignment horizontal="center" vertical="center"/>
    </xf>
    <xf numFmtId="0" fontId="10" fillId="35" borderId="2" xfId="49" applyFont="1" applyFill="1" applyBorder="1" applyAlignment="1">
      <alignment horizontal="center" vertical="center" wrapText="1"/>
    </xf>
    <xf numFmtId="0" fontId="34" fillId="35" borderId="2" xfId="49" applyFont="1" applyFill="1" applyBorder="1" applyAlignment="1">
      <alignment horizontal="center" vertical="center" wrapText="1"/>
    </xf>
    <xf numFmtId="0" fontId="34" fillId="35" borderId="2" xfId="0" applyFont="1" applyFill="1" applyBorder="1" applyAlignment="1">
      <alignment horizontal="center" vertical="center" wrapText="1"/>
    </xf>
    <xf numFmtId="49" fontId="15" fillId="0" borderId="3" xfId="49" applyNumberFormat="1" applyFont="1" applyBorder="1" applyAlignment="1">
      <alignment horizontal="left" vertical="center" wrapText="1"/>
    </xf>
    <xf numFmtId="49" fontId="15" fillId="0" borderId="18" xfId="49" applyNumberFormat="1" applyFont="1" applyBorder="1" applyAlignment="1">
      <alignment horizontal="left" vertical="center" wrapText="1"/>
    </xf>
    <xf numFmtId="176" fontId="15" fillId="0" borderId="3" xfId="48" applyNumberFormat="1" applyFont="1" applyFill="1" applyBorder="1" applyAlignment="1">
      <alignment horizontal="center" vertical="center"/>
    </xf>
    <xf numFmtId="176" fontId="15" fillId="0" borderId="18" xfId="48" applyNumberFormat="1" applyFont="1" applyFill="1" applyBorder="1" applyAlignment="1">
      <alignment horizontal="center" vertical="center"/>
    </xf>
    <xf numFmtId="176" fontId="15" fillId="0" borderId="4" xfId="48" applyNumberFormat="1" applyFont="1" applyFill="1" applyBorder="1" applyAlignment="1">
      <alignment horizontal="center" vertical="center"/>
    </xf>
    <xf numFmtId="0" fontId="15" fillId="0" borderId="6" xfId="48" applyFont="1" applyFill="1" applyBorder="1" applyAlignment="1">
      <alignment horizontal="distributed" vertical="center" justifyLastLine="1"/>
    </xf>
    <xf numFmtId="0" fontId="15" fillId="0" borderId="8" xfId="48" applyFont="1" applyFill="1" applyBorder="1" applyAlignment="1">
      <alignment horizontal="distributed" vertical="center" justifyLastLine="1"/>
    </xf>
    <xf numFmtId="0" fontId="15" fillId="0" borderId="7" xfId="48" applyFont="1" applyFill="1" applyBorder="1" applyAlignment="1">
      <alignment horizontal="distributed" vertical="center" justifyLastLine="1"/>
    </xf>
    <xf numFmtId="176" fontId="15" fillId="0" borderId="2" xfId="48" applyNumberFormat="1" applyFont="1" applyFill="1" applyBorder="1" applyAlignment="1">
      <alignment vertical="center"/>
    </xf>
    <xf numFmtId="0" fontId="39" fillId="0" borderId="2" xfId="0" applyFont="1" applyFill="1" applyBorder="1" applyAlignment="1">
      <alignment vertical="center"/>
    </xf>
    <xf numFmtId="176" fontId="15" fillId="0" borderId="2" xfId="48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176" fontId="15" fillId="35" borderId="2" xfId="48" applyNumberFormat="1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0" fontId="15" fillId="0" borderId="18" xfId="48" applyFont="1" applyBorder="1" applyAlignment="1">
      <alignment horizontal="center" vertical="center" wrapText="1"/>
    </xf>
    <xf numFmtId="0" fontId="15" fillId="0" borderId="4" xfId="48" applyFont="1" applyBorder="1" applyAlignment="1">
      <alignment horizontal="center" vertical="center" wrapText="1"/>
    </xf>
    <xf numFmtId="0" fontId="15" fillId="35" borderId="2" xfId="48" applyFont="1" applyFill="1" applyBorder="1" applyAlignment="1">
      <alignment horizontal="center" vertical="center"/>
    </xf>
    <xf numFmtId="176" fontId="15" fillId="0" borderId="2" xfId="48" applyNumberFormat="1" applyFont="1" applyBorder="1" applyAlignment="1">
      <alignment horizontal="center" vertical="center"/>
    </xf>
    <xf numFmtId="0" fontId="15" fillId="0" borderId="2" xfId="48" applyFont="1" applyBorder="1" applyAlignment="1">
      <alignment horizontal="center" vertical="center"/>
    </xf>
    <xf numFmtId="0" fontId="15" fillId="0" borderId="2" xfId="48" applyFont="1" applyFill="1" applyBorder="1" applyAlignment="1">
      <alignment horizontal="center" vertical="center"/>
    </xf>
    <xf numFmtId="176" fontId="15" fillId="0" borderId="2" xfId="48" applyNumberFormat="1" applyFont="1" applyFill="1" applyBorder="1" applyAlignment="1">
      <alignment horizontal="distributed" vertical="center"/>
    </xf>
    <xf numFmtId="0" fontId="15" fillId="0" borderId="2" xfId="48" applyFont="1" applyFill="1" applyBorder="1" applyAlignment="1">
      <alignment horizontal="distributed" vertical="center"/>
    </xf>
    <xf numFmtId="176" fontId="15" fillId="0" borderId="2" xfId="48" applyNumberFormat="1" applyFont="1" applyFill="1" applyBorder="1" applyAlignment="1">
      <alignment horizontal="distributed" vertical="center" justifyLastLine="1"/>
    </xf>
    <xf numFmtId="0" fontId="15" fillId="0" borderId="2" xfId="48" applyFont="1" applyFill="1" applyBorder="1" applyAlignment="1">
      <alignment horizontal="distributed" vertical="center" justifyLastLine="1"/>
    </xf>
    <xf numFmtId="176" fontId="15" fillId="0" borderId="3" xfId="48" applyNumberFormat="1" applyFont="1" applyFill="1" applyBorder="1" applyAlignment="1">
      <alignment horizontal="center" vertical="center" wrapText="1"/>
    </xf>
    <xf numFmtId="176" fontId="15" fillId="0" borderId="18" xfId="48" applyNumberFormat="1" applyFont="1" applyFill="1" applyBorder="1" applyAlignment="1">
      <alignment horizontal="center" vertical="center" wrapText="1"/>
    </xf>
    <xf numFmtId="176" fontId="15" fillId="0" borderId="4" xfId="48" applyNumberFormat="1" applyFont="1" applyFill="1" applyBorder="1" applyAlignment="1">
      <alignment horizontal="center" vertical="center" wrapText="1"/>
    </xf>
    <xf numFmtId="176" fontId="15" fillId="0" borderId="6" xfId="48" applyNumberFormat="1" applyFont="1" applyFill="1" applyBorder="1" applyAlignment="1">
      <alignment horizontal="distributed" vertical="center" justifyLastLine="1"/>
    </xf>
    <xf numFmtId="176" fontId="15" fillId="0" borderId="7" xfId="48" applyNumberFormat="1" applyFont="1" applyFill="1" applyBorder="1" applyAlignment="1">
      <alignment horizontal="distributed" vertical="center" justifyLastLine="1"/>
    </xf>
    <xf numFmtId="0" fontId="38" fillId="0" borderId="0" xfId="49" applyFont="1" applyAlignment="1">
      <alignment horizontal="center" vertical="center"/>
    </xf>
  </cellXfs>
  <cellStyles count="67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 2" xfId="60" xr:uid="{00000000-0005-0000-0000-00001B000000}"/>
    <cellStyle name="メモ 2" xfId="28" xr:uid="{00000000-0005-0000-0000-00001C000000}"/>
    <cellStyle name="メモ 2 2" xfId="29" xr:uid="{00000000-0005-0000-0000-00001D000000}"/>
    <cellStyle name="メモ 2 3" xfId="30" xr:uid="{00000000-0005-0000-0000-00001E000000}"/>
    <cellStyle name="リンク セル 2" xfId="31" xr:uid="{00000000-0005-0000-0000-00001F000000}"/>
    <cellStyle name="悪い 2" xfId="32" xr:uid="{00000000-0005-0000-0000-000020000000}"/>
    <cellStyle name="計算 2" xfId="33" xr:uid="{00000000-0005-0000-0000-000021000000}"/>
    <cellStyle name="警告文 2" xfId="34" xr:uid="{00000000-0005-0000-0000-000022000000}"/>
    <cellStyle name="桁区切り" xfId="35" builtinId="6"/>
    <cellStyle name="桁区切り 2" xfId="36" xr:uid="{00000000-0005-0000-0000-000024000000}"/>
    <cellStyle name="桁区切り 3" xfId="37" xr:uid="{00000000-0005-0000-0000-000025000000}"/>
    <cellStyle name="桁区切り 4" xfId="38" xr:uid="{00000000-0005-0000-0000-000026000000}"/>
    <cellStyle name="桁区切り 5" xfId="39" xr:uid="{00000000-0005-0000-0000-000027000000}"/>
    <cellStyle name="桁区切り 6" xfId="63" xr:uid="{00000000-0005-0000-0000-000028000000}"/>
    <cellStyle name="見出し 1 2" xfId="40" xr:uid="{00000000-0005-0000-0000-000029000000}"/>
    <cellStyle name="見出し 2 2" xfId="41" xr:uid="{00000000-0005-0000-0000-00002A000000}"/>
    <cellStyle name="見出し 3 2" xfId="42" xr:uid="{00000000-0005-0000-0000-00002B000000}"/>
    <cellStyle name="見出し 4 2" xfId="43" xr:uid="{00000000-0005-0000-0000-00002C000000}"/>
    <cellStyle name="集計 2" xfId="44" xr:uid="{00000000-0005-0000-0000-00002D000000}"/>
    <cellStyle name="出力 2" xfId="45" xr:uid="{00000000-0005-0000-0000-00002E000000}"/>
    <cellStyle name="説明文 2" xfId="46" xr:uid="{00000000-0005-0000-0000-00002F000000}"/>
    <cellStyle name="入力 2" xfId="47" xr:uid="{00000000-0005-0000-0000-000030000000}"/>
    <cellStyle name="標準" xfId="0" builtinId="0"/>
    <cellStyle name="標準 10" xfId="48" xr:uid="{00000000-0005-0000-0000-000032000000}"/>
    <cellStyle name="標準 11" xfId="62" xr:uid="{00000000-0005-0000-0000-000033000000}"/>
    <cellStyle name="標準 12" xfId="61" xr:uid="{00000000-0005-0000-0000-000034000000}"/>
    <cellStyle name="標準 13" xfId="64" xr:uid="{00000000-0005-0000-0000-000035000000}"/>
    <cellStyle name="標準 14" xfId="66" xr:uid="{00000000-0005-0000-0000-000036000000}"/>
    <cellStyle name="標準 2" xfId="49" xr:uid="{00000000-0005-0000-0000-000037000000}"/>
    <cellStyle name="標準 2 2" xfId="50" xr:uid="{00000000-0005-0000-0000-000038000000}"/>
    <cellStyle name="標準 2 3" xfId="51" xr:uid="{00000000-0005-0000-0000-000039000000}"/>
    <cellStyle name="標準 2 4" xfId="65" xr:uid="{00000000-0005-0000-0000-00003A000000}"/>
    <cellStyle name="標準 3" xfId="52" xr:uid="{00000000-0005-0000-0000-00003B000000}"/>
    <cellStyle name="標準 4" xfId="53" xr:uid="{00000000-0005-0000-0000-00003C000000}"/>
    <cellStyle name="標準 5" xfId="54" xr:uid="{00000000-0005-0000-0000-00003D000000}"/>
    <cellStyle name="標準 6" xfId="55" xr:uid="{00000000-0005-0000-0000-00003E000000}"/>
    <cellStyle name="標準 7" xfId="56" xr:uid="{00000000-0005-0000-0000-00003F000000}"/>
    <cellStyle name="標準 8" xfId="57" xr:uid="{00000000-0005-0000-0000-000040000000}"/>
    <cellStyle name="標準 9" xfId="58" xr:uid="{00000000-0005-0000-0000-000041000000}"/>
    <cellStyle name="良い 2" xfId="59" xr:uid="{00000000-0005-0000-0000-00004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64"/>
  <sheetViews>
    <sheetView view="pageBreakPreview" topLeftCell="A26" zoomScaleNormal="115" zoomScaleSheetLayoutView="100" workbookViewId="0">
      <selection activeCell="L40" sqref="L40"/>
    </sheetView>
  </sheetViews>
  <sheetFormatPr defaultColWidth="9" defaultRowHeight="12"/>
  <cols>
    <col min="1" max="1" width="0.875" style="34" customWidth="1"/>
    <col min="2" max="2" width="3.875" style="34" customWidth="1"/>
    <col min="3" max="3" width="16.875" style="34" customWidth="1"/>
    <col min="4" max="9" width="13.625" style="34" customWidth="1"/>
    <col min="10" max="10" width="16.375" style="34" customWidth="1"/>
    <col min="11" max="11" width="16.375" style="36" customWidth="1"/>
    <col min="12" max="12" width="11.125" style="36" bestFit="1" customWidth="1"/>
    <col min="13" max="16384" width="9" style="36"/>
  </cols>
  <sheetData>
    <row r="1" spans="1:10" ht="14.25">
      <c r="B1" s="35" t="s">
        <v>141</v>
      </c>
      <c r="C1" s="158"/>
      <c r="D1" s="158"/>
      <c r="E1" s="158"/>
      <c r="F1" s="158"/>
      <c r="G1" s="158"/>
      <c r="H1" s="158"/>
      <c r="I1" s="158"/>
      <c r="J1" s="158"/>
    </row>
    <row r="2" spans="1:10" ht="30" customHeight="1">
      <c r="B2" s="192" t="s">
        <v>142</v>
      </c>
      <c r="C2" s="193"/>
      <c r="D2" s="193"/>
      <c r="E2" s="193"/>
      <c r="F2" s="193"/>
      <c r="G2" s="158"/>
      <c r="H2" s="158"/>
      <c r="I2" s="158"/>
      <c r="J2" s="158"/>
    </row>
    <row r="3" spans="1:10" ht="20.100000000000001" customHeight="1">
      <c r="A3" s="37"/>
      <c r="B3" s="38" t="s">
        <v>143</v>
      </c>
      <c r="C3" s="38"/>
      <c r="D3" s="39"/>
      <c r="E3" s="39"/>
      <c r="F3" s="39"/>
      <c r="G3" s="39"/>
      <c r="H3" s="39"/>
      <c r="I3" s="39"/>
      <c r="J3" s="40" t="s">
        <v>16</v>
      </c>
    </row>
    <row r="4" spans="1:10" ht="60" customHeight="1">
      <c r="A4" s="37"/>
      <c r="B4" s="194" t="s">
        <v>9</v>
      </c>
      <c r="C4" s="194"/>
      <c r="D4" s="159" t="s">
        <v>144</v>
      </c>
      <c r="E4" s="159" t="s">
        <v>145</v>
      </c>
      <c r="F4" s="159" t="s">
        <v>146</v>
      </c>
      <c r="G4" s="159" t="s">
        <v>147</v>
      </c>
      <c r="H4" s="159" t="s">
        <v>169</v>
      </c>
      <c r="I4" s="159" t="s">
        <v>170</v>
      </c>
      <c r="J4" s="48" t="s">
        <v>171</v>
      </c>
    </row>
    <row r="5" spans="1:10" s="152" customFormat="1" ht="20.100000000000001" customHeight="1">
      <c r="A5" s="126"/>
      <c r="B5" s="195" t="s">
        <v>148</v>
      </c>
      <c r="C5" s="195"/>
      <c r="D5" s="44">
        <v>438989333</v>
      </c>
      <c r="E5" s="44">
        <v>3025729</v>
      </c>
      <c r="F5" s="44">
        <v>2892730</v>
      </c>
      <c r="G5" s="44">
        <v>439122332</v>
      </c>
      <c r="H5" s="44">
        <v>158475175</v>
      </c>
      <c r="I5" s="44">
        <v>5173637</v>
      </c>
      <c r="J5" s="44">
        <v>280647157</v>
      </c>
    </row>
    <row r="6" spans="1:10" s="152" customFormat="1" ht="20.100000000000001" customHeight="1">
      <c r="A6" s="126"/>
      <c r="B6" s="195" t="s">
        <v>149</v>
      </c>
      <c r="C6" s="195"/>
      <c r="D6" s="44">
        <v>193348428</v>
      </c>
      <c r="E6" s="44">
        <v>89107</v>
      </c>
      <c r="F6" s="44">
        <v>960562</v>
      </c>
      <c r="G6" s="44">
        <v>192476973</v>
      </c>
      <c r="H6" s="153" t="s">
        <v>8</v>
      </c>
      <c r="I6" s="153" t="s">
        <v>8</v>
      </c>
      <c r="J6" s="116">
        <v>192476973</v>
      </c>
    </row>
    <row r="7" spans="1:10" s="152" customFormat="1" ht="20.100000000000001" customHeight="1">
      <c r="A7" s="126"/>
      <c r="B7" s="196" t="s">
        <v>150</v>
      </c>
      <c r="C7" s="196"/>
      <c r="D7" s="153" t="s">
        <v>8</v>
      </c>
      <c r="E7" s="153" t="s">
        <v>8</v>
      </c>
      <c r="F7" s="153" t="s">
        <v>8</v>
      </c>
      <c r="G7" s="153" t="s">
        <v>8</v>
      </c>
      <c r="H7" s="153" t="s">
        <v>8</v>
      </c>
      <c r="I7" s="153" t="s">
        <v>8</v>
      </c>
      <c r="J7" s="153" t="s">
        <v>8</v>
      </c>
    </row>
    <row r="8" spans="1:10" s="152" customFormat="1" ht="20.100000000000001" customHeight="1">
      <c r="A8" s="126"/>
      <c r="B8" s="196" t="s">
        <v>151</v>
      </c>
      <c r="C8" s="196"/>
      <c r="D8" s="154">
        <v>209078773</v>
      </c>
      <c r="E8" s="154">
        <v>2425507</v>
      </c>
      <c r="F8" s="154">
        <v>1371806</v>
      </c>
      <c r="G8" s="154">
        <v>210132474</v>
      </c>
      <c r="H8" s="44">
        <v>127440123</v>
      </c>
      <c r="I8" s="44">
        <v>4766653</v>
      </c>
      <c r="J8" s="116">
        <v>82692351</v>
      </c>
    </row>
    <row r="9" spans="1:10" s="152" customFormat="1" ht="20.100000000000001" customHeight="1">
      <c r="A9" s="126"/>
      <c r="B9" s="195" t="s">
        <v>152</v>
      </c>
      <c r="C9" s="195"/>
      <c r="D9" s="44">
        <v>36234459</v>
      </c>
      <c r="E9" s="44">
        <v>94077</v>
      </c>
      <c r="F9" s="44">
        <v>316550</v>
      </c>
      <c r="G9" s="44">
        <v>36011986</v>
      </c>
      <c r="H9" s="44">
        <v>31035052</v>
      </c>
      <c r="I9" s="44">
        <v>406984</v>
      </c>
      <c r="J9" s="116">
        <v>4976934</v>
      </c>
    </row>
    <row r="10" spans="1:10" s="152" customFormat="1" ht="20.100000000000001" customHeight="1">
      <c r="A10" s="126"/>
      <c r="B10" s="196" t="s">
        <v>153</v>
      </c>
      <c r="C10" s="196"/>
      <c r="D10" s="153" t="s">
        <v>8</v>
      </c>
      <c r="E10" s="153" t="s">
        <v>8</v>
      </c>
      <c r="F10" s="153" t="s">
        <v>8</v>
      </c>
      <c r="G10" s="153" t="s">
        <v>8</v>
      </c>
      <c r="H10" s="153" t="s">
        <v>8</v>
      </c>
      <c r="I10" s="153" t="s">
        <v>8</v>
      </c>
      <c r="J10" s="153" t="s">
        <v>8</v>
      </c>
    </row>
    <row r="11" spans="1:10" s="152" customFormat="1" ht="20.100000000000001" customHeight="1">
      <c r="A11" s="126"/>
      <c r="B11" s="195" t="s">
        <v>154</v>
      </c>
      <c r="C11" s="195"/>
      <c r="D11" s="153" t="s">
        <v>8</v>
      </c>
      <c r="E11" s="153" t="s">
        <v>8</v>
      </c>
      <c r="F11" s="153" t="s">
        <v>8</v>
      </c>
      <c r="G11" s="153" t="s">
        <v>8</v>
      </c>
      <c r="H11" s="153" t="s">
        <v>8</v>
      </c>
      <c r="I11" s="153" t="s">
        <v>8</v>
      </c>
      <c r="J11" s="153" t="s">
        <v>8</v>
      </c>
    </row>
    <row r="12" spans="1:10" s="152" customFormat="1" ht="20.100000000000001" customHeight="1">
      <c r="A12" s="126"/>
      <c r="B12" s="196" t="s">
        <v>155</v>
      </c>
      <c r="C12" s="196"/>
      <c r="D12" s="153" t="s">
        <v>8</v>
      </c>
      <c r="E12" s="153" t="s">
        <v>8</v>
      </c>
      <c r="F12" s="153" t="s">
        <v>8</v>
      </c>
      <c r="G12" s="153" t="s">
        <v>8</v>
      </c>
      <c r="H12" s="153" t="s">
        <v>8</v>
      </c>
      <c r="I12" s="153" t="s">
        <v>8</v>
      </c>
      <c r="J12" s="153" t="s">
        <v>8</v>
      </c>
    </row>
    <row r="13" spans="1:10" s="152" customFormat="1" ht="20.100000000000001" customHeight="1">
      <c r="A13" s="126"/>
      <c r="B13" s="196" t="s">
        <v>15</v>
      </c>
      <c r="C13" s="196"/>
      <c r="D13" s="153" t="s">
        <v>8</v>
      </c>
      <c r="E13" s="153" t="s">
        <v>8</v>
      </c>
      <c r="F13" s="153" t="s">
        <v>8</v>
      </c>
      <c r="G13" s="153" t="s">
        <v>8</v>
      </c>
      <c r="H13" s="153" t="s">
        <v>8</v>
      </c>
      <c r="I13" s="153" t="s">
        <v>8</v>
      </c>
      <c r="J13" s="153" t="s">
        <v>8</v>
      </c>
    </row>
    <row r="14" spans="1:10" s="152" customFormat="1" ht="20.100000000000001" customHeight="1">
      <c r="A14" s="126"/>
      <c r="B14" s="196" t="s">
        <v>156</v>
      </c>
      <c r="C14" s="196"/>
      <c r="D14" s="155">
        <v>327673</v>
      </c>
      <c r="E14" s="155">
        <v>417037</v>
      </c>
      <c r="F14" s="155">
        <v>243811</v>
      </c>
      <c r="G14" s="155">
        <v>500899</v>
      </c>
      <c r="H14" s="153" t="s">
        <v>8</v>
      </c>
      <c r="I14" s="153" t="s">
        <v>8</v>
      </c>
      <c r="J14" s="155">
        <v>500899</v>
      </c>
    </row>
    <row r="15" spans="1:10" s="152" customFormat="1" ht="20.100000000000001" customHeight="1">
      <c r="A15" s="126"/>
      <c r="B15" s="197" t="s">
        <v>157</v>
      </c>
      <c r="C15" s="197"/>
      <c r="D15" s="155">
        <v>333247038</v>
      </c>
      <c r="E15" s="155">
        <v>4960583</v>
      </c>
      <c r="F15" s="155">
        <v>1510413</v>
      </c>
      <c r="G15" s="155">
        <v>336697208</v>
      </c>
      <c r="H15" s="155">
        <v>202164905</v>
      </c>
      <c r="I15" s="155">
        <v>4887201</v>
      </c>
      <c r="J15" s="168">
        <v>134532303</v>
      </c>
    </row>
    <row r="16" spans="1:10" s="152" customFormat="1" ht="20.100000000000001" customHeight="1">
      <c r="A16" s="126"/>
      <c r="B16" s="195" t="s">
        <v>158</v>
      </c>
      <c r="C16" s="195"/>
      <c r="D16" s="45">
        <v>88344415</v>
      </c>
      <c r="E16" s="45">
        <v>2047537</v>
      </c>
      <c r="F16" s="45">
        <v>6662</v>
      </c>
      <c r="G16" s="45">
        <v>90385291</v>
      </c>
      <c r="H16" s="153" t="s">
        <v>8</v>
      </c>
      <c r="I16" s="153" t="s">
        <v>8</v>
      </c>
      <c r="J16" s="116">
        <v>90385291</v>
      </c>
    </row>
    <row r="17" spans="1:12" s="152" customFormat="1" ht="20.100000000000001" customHeight="1">
      <c r="A17" s="126"/>
      <c r="B17" s="196" t="s">
        <v>151</v>
      </c>
      <c r="C17" s="196"/>
      <c r="D17" s="44">
        <v>27137055</v>
      </c>
      <c r="E17" s="155">
        <v>877</v>
      </c>
      <c r="F17" s="153" t="s">
        <v>8</v>
      </c>
      <c r="G17" s="44">
        <v>27137931</v>
      </c>
      <c r="H17" s="44">
        <v>18108744</v>
      </c>
      <c r="I17" s="44">
        <v>392372</v>
      </c>
      <c r="J17" s="116">
        <v>9029189</v>
      </c>
    </row>
    <row r="18" spans="1:12" s="152" customFormat="1" ht="20.100000000000001" customHeight="1">
      <c r="A18" s="126"/>
      <c r="B18" s="195" t="s">
        <v>152</v>
      </c>
      <c r="C18" s="195"/>
      <c r="D18" s="44">
        <v>215057754</v>
      </c>
      <c r="E18" s="44">
        <v>2182912</v>
      </c>
      <c r="F18" s="153" t="s">
        <v>8</v>
      </c>
      <c r="G18" s="44">
        <v>217240667</v>
      </c>
      <c r="H18" s="44">
        <v>184056162</v>
      </c>
      <c r="I18" s="44">
        <v>4494829</v>
      </c>
      <c r="J18" s="116">
        <v>33184503</v>
      </c>
    </row>
    <row r="19" spans="1:12" s="152" customFormat="1" ht="20.100000000000001" customHeight="1">
      <c r="A19" s="126"/>
      <c r="B19" s="195" t="s">
        <v>15</v>
      </c>
      <c r="C19" s="195"/>
      <c r="D19" s="153" t="s">
        <v>8</v>
      </c>
      <c r="E19" s="153" t="s">
        <v>8</v>
      </c>
      <c r="F19" s="153" t="s">
        <v>8</v>
      </c>
      <c r="G19" s="153" t="s">
        <v>8</v>
      </c>
      <c r="H19" s="153" t="s">
        <v>8</v>
      </c>
      <c r="I19" s="153" t="s">
        <v>8</v>
      </c>
      <c r="J19" s="153" t="s">
        <v>8</v>
      </c>
    </row>
    <row r="20" spans="1:12" s="152" customFormat="1" ht="20.100000000000001" customHeight="1">
      <c r="A20" s="126"/>
      <c r="B20" s="196" t="s">
        <v>156</v>
      </c>
      <c r="C20" s="196"/>
      <c r="D20" s="160">
        <v>2707812</v>
      </c>
      <c r="E20" s="160">
        <v>729257</v>
      </c>
      <c r="F20" s="155">
        <v>1503751</v>
      </c>
      <c r="G20" s="160">
        <v>1933319</v>
      </c>
      <c r="H20" s="153" t="s">
        <v>8</v>
      </c>
      <c r="I20" s="153" t="s">
        <v>8</v>
      </c>
      <c r="J20" s="160">
        <v>1933319</v>
      </c>
    </row>
    <row r="21" spans="1:12" s="152" customFormat="1" ht="20.100000000000001" customHeight="1">
      <c r="A21" s="126"/>
      <c r="B21" s="195" t="s">
        <v>159</v>
      </c>
      <c r="C21" s="195"/>
      <c r="D21" s="44">
        <v>11507107</v>
      </c>
      <c r="E21" s="44">
        <v>365813</v>
      </c>
      <c r="F21" s="44">
        <v>357558</v>
      </c>
      <c r="G21" s="44">
        <v>11515363</v>
      </c>
      <c r="H21" s="44">
        <v>7145645</v>
      </c>
      <c r="I21" s="44">
        <v>637639</v>
      </c>
      <c r="J21" s="116">
        <v>4369718</v>
      </c>
    </row>
    <row r="22" spans="1:12" s="152" customFormat="1" ht="20.100000000000001" customHeight="1">
      <c r="A22" s="126"/>
      <c r="B22" s="198" t="s">
        <v>3</v>
      </c>
      <c r="C22" s="198"/>
      <c r="D22" s="155">
        <v>783743478</v>
      </c>
      <c r="E22" s="155">
        <v>8352125</v>
      </c>
      <c r="F22" s="155">
        <v>4760701</v>
      </c>
      <c r="G22" s="155">
        <v>787334903</v>
      </c>
      <c r="H22" s="155">
        <v>367785725</v>
      </c>
      <c r="I22" s="155">
        <v>10698477</v>
      </c>
      <c r="J22" s="155">
        <v>419549178</v>
      </c>
    </row>
    <row r="23" spans="1:12">
      <c r="A23" s="37"/>
      <c r="B23" s="37"/>
      <c r="C23" s="41"/>
      <c r="D23" s="42"/>
      <c r="E23" s="42"/>
      <c r="F23" s="42"/>
      <c r="G23" s="42"/>
      <c r="H23" s="42"/>
      <c r="I23" s="37"/>
      <c r="J23" s="37"/>
    </row>
    <row r="24" spans="1:12">
      <c r="A24" s="37"/>
      <c r="B24" s="37"/>
      <c r="C24" s="41"/>
      <c r="D24" s="42"/>
      <c r="E24" s="42"/>
      <c r="F24" s="42"/>
      <c r="G24" s="42"/>
      <c r="H24" s="42"/>
      <c r="I24" s="37"/>
      <c r="J24" s="37"/>
    </row>
    <row r="25" spans="1:12">
      <c r="A25" s="37"/>
      <c r="B25" s="37"/>
      <c r="C25" s="41"/>
      <c r="D25" s="42"/>
      <c r="E25" s="42"/>
      <c r="F25" s="42"/>
      <c r="G25" s="42"/>
      <c r="H25" s="42"/>
      <c r="I25" s="37"/>
      <c r="J25" s="37"/>
    </row>
    <row r="26" spans="1:12" ht="20.100000000000001" customHeight="1">
      <c r="A26" s="37"/>
      <c r="B26" s="43" t="s">
        <v>160</v>
      </c>
      <c r="C26" s="43"/>
      <c r="D26" s="42"/>
      <c r="E26" s="42"/>
      <c r="F26" s="42"/>
      <c r="G26" s="42"/>
      <c r="H26" s="42"/>
      <c r="I26" s="37"/>
      <c r="J26" s="199" t="s">
        <v>16</v>
      </c>
      <c r="K26" s="199"/>
    </row>
    <row r="27" spans="1:12" ht="20.100000000000001" customHeight="1">
      <c r="A27" s="37"/>
      <c r="B27" s="194" t="s">
        <v>9</v>
      </c>
      <c r="C27" s="194"/>
      <c r="D27" s="194" t="s">
        <v>161</v>
      </c>
      <c r="E27" s="194" t="s">
        <v>162</v>
      </c>
      <c r="F27" s="194" t="s">
        <v>163</v>
      </c>
      <c r="G27" s="194" t="s">
        <v>164</v>
      </c>
      <c r="H27" s="194" t="s">
        <v>165</v>
      </c>
      <c r="I27" s="194" t="s">
        <v>166</v>
      </c>
      <c r="J27" s="194" t="s">
        <v>167</v>
      </c>
      <c r="K27" s="194" t="s">
        <v>3</v>
      </c>
    </row>
    <row r="28" spans="1:12" ht="20.100000000000001" customHeight="1">
      <c r="A28" s="37"/>
      <c r="B28" s="194"/>
      <c r="C28" s="194"/>
      <c r="D28" s="194"/>
      <c r="E28" s="194"/>
      <c r="F28" s="194"/>
      <c r="G28" s="194"/>
      <c r="H28" s="194"/>
      <c r="I28" s="194"/>
      <c r="J28" s="194"/>
      <c r="K28" s="194"/>
    </row>
    <row r="29" spans="1:12" s="152" customFormat="1" ht="20.100000000000001" customHeight="1">
      <c r="A29" s="126"/>
      <c r="B29" s="195" t="s">
        <v>148</v>
      </c>
      <c r="C29" s="195"/>
      <c r="D29" s="45">
        <v>34140980</v>
      </c>
      <c r="E29" s="45">
        <v>148816234</v>
      </c>
      <c r="F29" s="45">
        <v>17440807</v>
      </c>
      <c r="G29" s="45">
        <v>11484943</v>
      </c>
      <c r="H29" s="45">
        <v>4315983</v>
      </c>
      <c r="I29" s="45">
        <v>5228088</v>
      </c>
      <c r="J29" s="45">
        <v>59220121</v>
      </c>
      <c r="K29" s="45">
        <v>280647157</v>
      </c>
      <c r="L29" s="156"/>
    </row>
    <row r="30" spans="1:12" s="152" customFormat="1" ht="20.100000000000001" customHeight="1">
      <c r="A30" s="126"/>
      <c r="B30" s="196" t="s">
        <v>158</v>
      </c>
      <c r="C30" s="196"/>
      <c r="D30" s="155">
        <v>16377161</v>
      </c>
      <c r="E30" s="155">
        <v>121343224</v>
      </c>
      <c r="F30" s="155">
        <v>8048758</v>
      </c>
      <c r="G30" s="155">
        <v>2985744</v>
      </c>
      <c r="H30" s="155">
        <v>2889987</v>
      </c>
      <c r="I30" s="155">
        <v>2287876</v>
      </c>
      <c r="J30" s="155">
        <v>38544223</v>
      </c>
      <c r="K30" s="155">
        <v>192476973</v>
      </c>
      <c r="L30" s="156"/>
    </row>
    <row r="31" spans="1:12" s="152" customFormat="1" ht="20.100000000000001" customHeight="1">
      <c r="A31" s="126"/>
      <c r="B31" s="196" t="s">
        <v>150</v>
      </c>
      <c r="C31" s="196"/>
      <c r="D31" s="153" t="s">
        <v>8</v>
      </c>
      <c r="E31" s="153" t="s">
        <v>8</v>
      </c>
      <c r="F31" s="153" t="s">
        <v>8</v>
      </c>
      <c r="G31" s="153" t="s">
        <v>8</v>
      </c>
      <c r="H31" s="153" t="s">
        <v>8</v>
      </c>
      <c r="I31" s="153" t="s">
        <v>8</v>
      </c>
      <c r="J31" s="153" t="s">
        <v>8</v>
      </c>
      <c r="K31" s="153" t="s">
        <v>8</v>
      </c>
    </row>
    <row r="32" spans="1:12" s="152" customFormat="1" ht="20.100000000000001" customHeight="1">
      <c r="A32" s="126"/>
      <c r="B32" s="195" t="s">
        <v>151</v>
      </c>
      <c r="C32" s="195"/>
      <c r="D32" s="155">
        <v>17282494</v>
      </c>
      <c r="E32" s="155">
        <v>26419754</v>
      </c>
      <c r="F32" s="155">
        <v>9083691</v>
      </c>
      <c r="G32" s="155">
        <v>5944552</v>
      </c>
      <c r="H32" s="155">
        <v>1396078</v>
      </c>
      <c r="I32" s="155">
        <v>2426228</v>
      </c>
      <c r="J32" s="155">
        <v>20139553</v>
      </c>
      <c r="K32" s="155">
        <v>82692351</v>
      </c>
      <c r="L32" s="156"/>
    </row>
    <row r="33" spans="1:12" s="152" customFormat="1" ht="20.100000000000001" customHeight="1">
      <c r="A33" s="126"/>
      <c r="B33" s="196" t="s">
        <v>152</v>
      </c>
      <c r="C33" s="196"/>
      <c r="D33" s="155">
        <v>481325</v>
      </c>
      <c r="E33" s="155">
        <v>695529</v>
      </c>
      <c r="F33" s="155">
        <v>299346</v>
      </c>
      <c r="G33" s="155">
        <v>2551193</v>
      </c>
      <c r="H33" s="155">
        <v>23936</v>
      </c>
      <c r="I33" s="155">
        <v>486204</v>
      </c>
      <c r="J33" s="155">
        <v>439401</v>
      </c>
      <c r="K33" s="155">
        <v>4976934</v>
      </c>
      <c r="L33" s="156"/>
    </row>
    <row r="34" spans="1:12" s="152" customFormat="1" ht="20.100000000000001" customHeight="1">
      <c r="A34" s="126"/>
      <c r="B34" s="196" t="s">
        <v>153</v>
      </c>
      <c r="C34" s="196"/>
      <c r="D34" s="153" t="s">
        <v>8</v>
      </c>
      <c r="E34" s="153" t="s">
        <v>8</v>
      </c>
      <c r="F34" s="153" t="s">
        <v>8</v>
      </c>
      <c r="G34" s="153" t="s">
        <v>8</v>
      </c>
      <c r="H34" s="153" t="s">
        <v>8</v>
      </c>
      <c r="I34" s="153" t="s">
        <v>8</v>
      </c>
      <c r="J34" s="153" t="s">
        <v>8</v>
      </c>
      <c r="K34" s="153" t="s">
        <v>8</v>
      </c>
    </row>
    <row r="35" spans="1:12" s="152" customFormat="1" ht="20.100000000000001" customHeight="1">
      <c r="A35" s="126"/>
      <c r="B35" s="195" t="s">
        <v>154</v>
      </c>
      <c r="C35" s="195"/>
      <c r="D35" s="153" t="s">
        <v>8</v>
      </c>
      <c r="E35" s="153" t="s">
        <v>8</v>
      </c>
      <c r="F35" s="153" t="s">
        <v>8</v>
      </c>
      <c r="G35" s="153" t="s">
        <v>8</v>
      </c>
      <c r="H35" s="153" t="s">
        <v>8</v>
      </c>
      <c r="I35" s="153" t="s">
        <v>8</v>
      </c>
      <c r="J35" s="153" t="s">
        <v>8</v>
      </c>
      <c r="K35" s="153" t="s">
        <v>8</v>
      </c>
    </row>
    <row r="36" spans="1:12" s="152" customFormat="1" ht="20.100000000000001" customHeight="1">
      <c r="A36" s="126"/>
      <c r="B36" s="196" t="s">
        <v>155</v>
      </c>
      <c r="C36" s="196"/>
      <c r="D36" s="153" t="s">
        <v>8</v>
      </c>
      <c r="E36" s="153" t="s">
        <v>8</v>
      </c>
      <c r="F36" s="153" t="s">
        <v>8</v>
      </c>
      <c r="G36" s="153" t="s">
        <v>8</v>
      </c>
      <c r="H36" s="153" t="s">
        <v>8</v>
      </c>
      <c r="I36" s="153" t="s">
        <v>8</v>
      </c>
      <c r="J36" s="153" t="s">
        <v>8</v>
      </c>
      <c r="K36" s="153" t="s">
        <v>8</v>
      </c>
    </row>
    <row r="37" spans="1:12" s="152" customFormat="1" ht="20.100000000000001" customHeight="1">
      <c r="A37" s="126"/>
      <c r="B37" s="196" t="s">
        <v>15</v>
      </c>
      <c r="C37" s="196"/>
      <c r="D37" s="153" t="s">
        <v>8</v>
      </c>
      <c r="E37" s="153" t="s">
        <v>8</v>
      </c>
      <c r="F37" s="153" t="s">
        <v>8</v>
      </c>
      <c r="G37" s="153" t="s">
        <v>8</v>
      </c>
      <c r="H37" s="153" t="s">
        <v>8</v>
      </c>
      <c r="I37" s="153" t="s">
        <v>8</v>
      </c>
      <c r="J37" s="153" t="s">
        <v>8</v>
      </c>
      <c r="K37" s="153" t="s">
        <v>8</v>
      </c>
    </row>
    <row r="38" spans="1:12" s="152" customFormat="1" ht="20.100000000000001" customHeight="1">
      <c r="A38" s="126"/>
      <c r="B38" s="196" t="s">
        <v>156</v>
      </c>
      <c r="C38" s="196"/>
      <c r="D38" s="153" t="s">
        <v>8</v>
      </c>
      <c r="E38" s="155">
        <v>357727</v>
      </c>
      <c r="F38" s="155">
        <v>9012</v>
      </c>
      <c r="G38" s="155">
        <v>3454</v>
      </c>
      <c r="H38" s="155">
        <v>5982</v>
      </c>
      <c r="I38" s="155">
        <v>27780</v>
      </c>
      <c r="J38" s="155">
        <v>96944</v>
      </c>
      <c r="K38" s="155">
        <v>500899</v>
      </c>
      <c r="L38" s="156"/>
    </row>
    <row r="39" spans="1:12" s="152" customFormat="1" ht="20.100000000000001" customHeight="1">
      <c r="A39" s="126"/>
      <c r="B39" s="196" t="s">
        <v>157</v>
      </c>
      <c r="C39" s="196"/>
      <c r="D39" s="155">
        <v>132339787</v>
      </c>
      <c r="E39" s="153" t="s">
        <v>8</v>
      </c>
      <c r="F39" s="155">
        <v>490684</v>
      </c>
      <c r="G39" s="155">
        <v>1156836</v>
      </c>
      <c r="H39" s="155">
        <v>263960</v>
      </c>
      <c r="I39" s="155">
        <v>112442</v>
      </c>
      <c r="J39" s="155">
        <v>168596</v>
      </c>
      <c r="K39" s="155">
        <v>134532303</v>
      </c>
      <c r="L39" s="156"/>
    </row>
    <row r="40" spans="1:12" s="152" customFormat="1" ht="20.100000000000001" customHeight="1">
      <c r="A40" s="126"/>
      <c r="B40" s="196" t="s">
        <v>158</v>
      </c>
      <c r="C40" s="196"/>
      <c r="D40" s="155">
        <v>88336349</v>
      </c>
      <c r="E40" s="153" t="s">
        <v>8</v>
      </c>
      <c r="F40" s="155">
        <v>488296</v>
      </c>
      <c r="G40" s="155">
        <v>1155322</v>
      </c>
      <c r="H40" s="155">
        <v>263960</v>
      </c>
      <c r="I40" s="155">
        <v>112442</v>
      </c>
      <c r="J40" s="155">
        <v>28923</v>
      </c>
      <c r="K40" s="155">
        <v>90385291</v>
      </c>
      <c r="L40" s="156"/>
    </row>
    <row r="41" spans="1:12" s="152" customFormat="1" ht="20.100000000000001" customHeight="1">
      <c r="A41" s="126"/>
      <c r="B41" s="196" t="s">
        <v>151</v>
      </c>
      <c r="C41" s="196"/>
      <c r="D41" s="155">
        <v>8952708</v>
      </c>
      <c r="E41" s="153" t="s">
        <v>8</v>
      </c>
      <c r="F41" s="153" t="s">
        <v>8</v>
      </c>
      <c r="G41" s="153" t="s">
        <v>8</v>
      </c>
      <c r="H41" s="153" t="s">
        <v>8</v>
      </c>
      <c r="I41" s="153" t="s">
        <v>8</v>
      </c>
      <c r="J41" s="155">
        <v>76481</v>
      </c>
      <c r="K41" s="155">
        <v>9029189</v>
      </c>
      <c r="L41" s="156"/>
    </row>
    <row r="42" spans="1:12" s="152" customFormat="1" ht="20.100000000000001" customHeight="1">
      <c r="A42" s="126"/>
      <c r="B42" s="195" t="s">
        <v>152</v>
      </c>
      <c r="C42" s="195"/>
      <c r="D42" s="155">
        <v>33117411</v>
      </c>
      <c r="E42" s="153" t="s">
        <v>8</v>
      </c>
      <c r="F42" s="155">
        <v>2388</v>
      </c>
      <c r="G42" s="155">
        <v>1514</v>
      </c>
      <c r="H42" s="153" t="s">
        <v>8</v>
      </c>
      <c r="I42" s="153" t="s">
        <v>8</v>
      </c>
      <c r="J42" s="155">
        <v>63191</v>
      </c>
      <c r="K42" s="155">
        <v>33184504</v>
      </c>
      <c r="L42" s="156"/>
    </row>
    <row r="43" spans="1:12" s="152" customFormat="1" ht="20.100000000000001" customHeight="1">
      <c r="A43" s="126"/>
      <c r="B43" s="196" t="s">
        <v>15</v>
      </c>
      <c r="C43" s="196"/>
      <c r="D43" s="153" t="s">
        <v>8</v>
      </c>
      <c r="E43" s="153" t="s">
        <v>8</v>
      </c>
      <c r="F43" s="153" t="s">
        <v>8</v>
      </c>
      <c r="G43" s="153" t="s">
        <v>8</v>
      </c>
      <c r="H43" s="153" t="s">
        <v>8</v>
      </c>
      <c r="I43" s="153" t="s">
        <v>8</v>
      </c>
      <c r="J43" s="153" t="s">
        <v>8</v>
      </c>
      <c r="K43" s="153" t="s">
        <v>8</v>
      </c>
    </row>
    <row r="44" spans="1:12" s="152" customFormat="1" ht="20.100000000000001" customHeight="1">
      <c r="A44" s="126"/>
      <c r="B44" s="195" t="s">
        <v>156</v>
      </c>
      <c r="C44" s="195"/>
      <c r="D44" s="155">
        <v>1933319</v>
      </c>
      <c r="E44" s="153" t="s">
        <v>8</v>
      </c>
      <c r="F44" s="153" t="s">
        <v>8</v>
      </c>
      <c r="G44" s="153" t="s">
        <v>8</v>
      </c>
      <c r="H44" s="153" t="s">
        <v>8</v>
      </c>
      <c r="I44" s="153" t="s">
        <v>8</v>
      </c>
      <c r="J44" s="153" t="s">
        <v>8</v>
      </c>
      <c r="K44" s="155">
        <v>1933319</v>
      </c>
      <c r="L44" s="156"/>
    </row>
    <row r="45" spans="1:12" s="152" customFormat="1" ht="20.100000000000001" customHeight="1">
      <c r="A45" s="126"/>
      <c r="B45" s="197" t="s">
        <v>159</v>
      </c>
      <c r="C45" s="197"/>
      <c r="D45" s="155">
        <v>13995</v>
      </c>
      <c r="E45" s="155">
        <v>962590</v>
      </c>
      <c r="F45" s="155">
        <v>93188</v>
      </c>
      <c r="G45" s="155">
        <v>217417</v>
      </c>
      <c r="H45" s="155">
        <v>63007</v>
      </c>
      <c r="I45" s="155">
        <v>559332</v>
      </c>
      <c r="J45" s="155">
        <v>2460190</v>
      </c>
      <c r="K45" s="155">
        <v>4369718</v>
      </c>
      <c r="L45" s="156"/>
    </row>
    <row r="46" spans="1:12" ht="20.100000000000001" customHeight="1">
      <c r="A46" s="37"/>
      <c r="B46" s="200" t="s">
        <v>3</v>
      </c>
      <c r="C46" s="200"/>
      <c r="D46" s="161">
        <v>166490724</v>
      </c>
      <c r="E46" s="161">
        <v>149778824</v>
      </c>
      <c r="F46" s="161">
        <v>18024678</v>
      </c>
      <c r="G46" s="161">
        <v>12859196</v>
      </c>
      <c r="H46" s="161">
        <v>4624680</v>
      </c>
      <c r="I46" s="161">
        <v>5899862</v>
      </c>
      <c r="J46" s="161">
        <v>61848906</v>
      </c>
      <c r="K46" s="161">
        <v>419549178</v>
      </c>
      <c r="L46" s="157"/>
    </row>
    <row r="63" s="36" customFormat="1"/>
    <row r="64" s="36" customFormat="1"/>
  </sheetData>
  <mergeCells count="48">
    <mergeCell ref="B44:C44"/>
    <mergeCell ref="B45:C45"/>
    <mergeCell ref="B46:C46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J26:K26"/>
    <mergeCell ref="B27:C28"/>
    <mergeCell ref="D27:D28"/>
    <mergeCell ref="E27:E28"/>
    <mergeCell ref="F27:F28"/>
    <mergeCell ref="G27:G28"/>
    <mergeCell ref="H27:H28"/>
    <mergeCell ref="I27:I28"/>
    <mergeCell ref="J27:J28"/>
    <mergeCell ref="K27:K28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2:F2"/>
    <mergeCell ref="B4:C4"/>
    <mergeCell ref="B5:C5"/>
    <mergeCell ref="B6:C6"/>
    <mergeCell ref="B7:C7"/>
  </mergeCells>
  <phoneticPr fontId="36"/>
  <printOptions horizontalCentered="1"/>
  <pageMargins left="0.39370078740157483" right="0.39370078740157483" top="0.39370078740157483" bottom="0.39370078740157483" header="0.19685039370078741" footer="0.19685039370078741"/>
  <pageSetup paperSize="9" scale="71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C15"/>
  <sheetViews>
    <sheetView tabSelected="1" workbookViewId="0">
      <selection activeCell="E7" sqref="E7"/>
    </sheetView>
  </sheetViews>
  <sheetFormatPr defaultRowHeight="27" customHeight="1"/>
  <cols>
    <col min="1" max="1" width="24.5" style="1" customWidth="1"/>
    <col min="2" max="2" width="30.875" style="1" customWidth="1"/>
    <col min="3" max="3" width="10.5" style="1" bestFit="1" customWidth="1"/>
    <col min="4" max="4" width="3" style="1" bestFit="1" customWidth="1"/>
    <col min="5" max="5" width="45" style="1" customWidth="1"/>
    <col min="6" max="256" width="9" style="1"/>
    <col min="257" max="257" width="50.625" style="1" customWidth="1"/>
    <col min="258" max="258" width="32.375" style="1" customWidth="1"/>
    <col min="259" max="259" width="10.5" style="1" bestFit="1" customWidth="1"/>
    <col min="260" max="260" width="3" style="1" bestFit="1" customWidth="1"/>
    <col min="261" max="261" width="45" style="1" customWidth="1"/>
    <col min="262" max="512" width="9" style="1"/>
    <col min="513" max="513" width="50.625" style="1" customWidth="1"/>
    <col min="514" max="514" width="32.375" style="1" customWidth="1"/>
    <col min="515" max="515" width="10.5" style="1" bestFit="1" customWidth="1"/>
    <col min="516" max="516" width="3" style="1" bestFit="1" customWidth="1"/>
    <col min="517" max="517" width="45" style="1" customWidth="1"/>
    <col min="518" max="768" width="9" style="1"/>
    <col min="769" max="769" width="50.625" style="1" customWidth="1"/>
    <col min="770" max="770" width="32.375" style="1" customWidth="1"/>
    <col min="771" max="771" width="10.5" style="1" bestFit="1" customWidth="1"/>
    <col min="772" max="772" width="3" style="1" bestFit="1" customWidth="1"/>
    <col min="773" max="773" width="45" style="1" customWidth="1"/>
    <col min="774" max="1024" width="9" style="1"/>
    <col min="1025" max="1025" width="50.625" style="1" customWidth="1"/>
    <col min="1026" max="1026" width="32.375" style="1" customWidth="1"/>
    <col min="1027" max="1027" width="10.5" style="1" bestFit="1" customWidth="1"/>
    <col min="1028" max="1028" width="3" style="1" bestFit="1" customWidth="1"/>
    <col min="1029" max="1029" width="45" style="1" customWidth="1"/>
    <col min="1030" max="1280" width="9" style="1"/>
    <col min="1281" max="1281" width="50.625" style="1" customWidth="1"/>
    <col min="1282" max="1282" width="32.375" style="1" customWidth="1"/>
    <col min="1283" max="1283" width="10.5" style="1" bestFit="1" customWidth="1"/>
    <col min="1284" max="1284" width="3" style="1" bestFit="1" customWidth="1"/>
    <col min="1285" max="1285" width="45" style="1" customWidth="1"/>
    <col min="1286" max="1536" width="9" style="1"/>
    <col min="1537" max="1537" width="50.625" style="1" customWidth="1"/>
    <col min="1538" max="1538" width="32.375" style="1" customWidth="1"/>
    <col min="1539" max="1539" width="10.5" style="1" bestFit="1" customWidth="1"/>
    <col min="1540" max="1540" width="3" style="1" bestFit="1" customWidth="1"/>
    <col min="1541" max="1541" width="45" style="1" customWidth="1"/>
    <col min="1542" max="1792" width="9" style="1"/>
    <col min="1793" max="1793" width="50.625" style="1" customWidth="1"/>
    <col min="1794" max="1794" width="32.375" style="1" customWidth="1"/>
    <col min="1795" max="1795" width="10.5" style="1" bestFit="1" customWidth="1"/>
    <col min="1796" max="1796" width="3" style="1" bestFit="1" customWidth="1"/>
    <col min="1797" max="1797" width="45" style="1" customWidth="1"/>
    <col min="1798" max="2048" width="9" style="1"/>
    <col min="2049" max="2049" width="50.625" style="1" customWidth="1"/>
    <col min="2050" max="2050" width="32.375" style="1" customWidth="1"/>
    <col min="2051" max="2051" width="10.5" style="1" bestFit="1" customWidth="1"/>
    <col min="2052" max="2052" width="3" style="1" bestFit="1" customWidth="1"/>
    <col min="2053" max="2053" width="45" style="1" customWidth="1"/>
    <col min="2054" max="2304" width="9" style="1"/>
    <col min="2305" max="2305" width="50.625" style="1" customWidth="1"/>
    <col min="2306" max="2306" width="32.375" style="1" customWidth="1"/>
    <col min="2307" max="2307" width="10.5" style="1" bestFit="1" customWidth="1"/>
    <col min="2308" max="2308" width="3" style="1" bestFit="1" customWidth="1"/>
    <col min="2309" max="2309" width="45" style="1" customWidth="1"/>
    <col min="2310" max="2560" width="9" style="1"/>
    <col min="2561" max="2561" width="50.625" style="1" customWidth="1"/>
    <col min="2562" max="2562" width="32.375" style="1" customWidth="1"/>
    <col min="2563" max="2563" width="10.5" style="1" bestFit="1" customWidth="1"/>
    <col min="2564" max="2564" width="3" style="1" bestFit="1" customWidth="1"/>
    <col min="2565" max="2565" width="45" style="1" customWidth="1"/>
    <col min="2566" max="2816" width="9" style="1"/>
    <col min="2817" max="2817" width="50.625" style="1" customWidth="1"/>
    <col min="2818" max="2818" width="32.375" style="1" customWidth="1"/>
    <col min="2819" max="2819" width="10.5" style="1" bestFit="1" customWidth="1"/>
    <col min="2820" max="2820" width="3" style="1" bestFit="1" customWidth="1"/>
    <col min="2821" max="2821" width="45" style="1" customWidth="1"/>
    <col min="2822" max="3072" width="9" style="1"/>
    <col min="3073" max="3073" width="50.625" style="1" customWidth="1"/>
    <col min="3074" max="3074" width="32.375" style="1" customWidth="1"/>
    <col min="3075" max="3075" width="10.5" style="1" bestFit="1" customWidth="1"/>
    <col min="3076" max="3076" width="3" style="1" bestFit="1" customWidth="1"/>
    <col min="3077" max="3077" width="45" style="1" customWidth="1"/>
    <col min="3078" max="3328" width="9" style="1"/>
    <col min="3329" max="3329" width="50.625" style="1" customWidth="1"/>
    <col min="3330" max="3330" width="32.375" style="1" customWidth="1"/>
    <col min="3331" max="3331" width="10.5" style="1" bestFit="1" customWidth="1"/>
    <col min="3332" max="3332" width="3" style="1" bestFit="1" customWidth="1"/>
    <col min="3333" max="3333" width="45" style="1" customWidth="1"/>
    <col min="3334" max="3584" width="9" style="1"/>
    <col min="3585" max="3585" width="50.625" style="1" customWidth="1"/>
    <col min="3586" max="3586" width="32.375" style="1" customWidth="1"/>
    <col min="3587" max="3587" width="10.5" style="1" bestFit="1" customWidth="1"/>
    <col min="3588" max="3588" width="3" style="1" bestFit="1" customWidth="1"/>
    <col min="3589" max="3589" width="45" style="1" customWidth="1"/>
    <col min="3590" max="3840" width="9" style="1"/>
    <col min="3841" max="3841" width="50.625" style="1" customWidth="1"/>
    <col min="3842" max="3842" width="32.375" style="1" customWidth="1"/>
    <col min="3843" max="3843" width="10.5" style="1" bestFit="1" customWidth="1"/>
    <col min="3844" max="3844" width="3" style="1" bestFit="1" customWidth="1"/>
    <col min="3845" max="3845" width="45" style="1" customWidth="1"/>
    <col min="3846" max="4096" width="9" style="1"/>
    <col min="4097" max="4097" width="50.625" style="1" customWidth="1"/>
    <col min="4098" max="4098" width="32.375" style="1" customWidth="1"/>
    <col min="4099" max="4099" width="10.5" style="1" bestFit="1" customWidth="1"/>
    <col min="4100" max="4100" width="3" style="1" bestFit="1" customWidth="1"/>
    <col min="4101" max="4101" width="45" style="1" customWidth="1"/>
    <col min="4102" max="4352" width="9" style="1"/>
    <col min="4353" max="4353" width="50.625" style="1" customWidth="1"/>
    <col min="4354" max="4354" width="32.375" style="1" customWidth="1"/>
    <col min="4355" max="4355" width="10.5" style="1" bestFit="1" customWidth="1"/>
    <col min="4356" max="4356" width="3" style="1" bestFit="1" customWidth="1"/>
    <col min="4357" max="4357" width="45" style="1" customWidth="1"/>
    <col min="4358" max="4608" width="9" style="1"/>
    <col min="4609" max="4609" width="50.625" style="1" customWidth="1"/>
    <col min="4610" max="4610" width="32.375" style="1" customWidth="1"/>
    <col min="4611" max="4611" width="10.5" style="1" bestFit="1" customWidth="1"/>
    <col min="4612" max="4612" width="3" style="1" bestFit="1" customWidth="1"/>
    <col min="4613" max="4613" width="45" style="1" customWidth="1"/>
    <col min="4614" max="4864" width="9" style="1"/>
    <col min="4865" max="4865" width="50.625" style="1" customWidth="1"/>
    <col min="4866" max="4866" width="32.375" style="1" customWidth="1"/>
    <col min="4867" max="4867" width="10.5" style="1" bestFit="1" customWidth="1"/>
    <col min="4868" max="4868" width="3" style="1" bestFit="1" customWidth="1"/>
    <col min="4869" max="4869" width="45" style="1" customWidth="1"/>
    <col min="4870" max="5120" width="9" style="1"/>
    <col min="5121" max="5121" width="50.625" style="1" customWidth="1"/>
    <col min="5122" max="5122" width="32.375" style="1" customWidth="1"/>
    <col min="5123" max="5123" width="10.5" style="1" bestFit="1" customWidth="1"/>
    <col min="5124" max="5124" width="3" style="1" bestFit="1" customWidth="1"/>
    <col min="5125" max="5125" width="45" style="1" customWidth="1"/>
    <col min="5126" max="5376" width="9" style="1"/>
    <col min="5377" max="5377" width="50.625" style="1" customWidth="1"/>
    <col min="5378" max="5378" width="32.375" style="1" customWidth="1"/>
    <col min="5379" max="5379" width="10.5" style="1" bestFit="1" customWidth="1"/>
    <col min="5380" max="5380" width="3" style="1" bestFit="1" customWidth="1"/>
    <col min="5381" max="5381" width="45" style="1" customWidth="1"/>
    <col min="5382" max="5632" width="9" style="1"/>
    <col min="5633" max="5633" width="50.625" style="1" customWidth="1"/>
    <col min="5634" max="5634" width="32.375" style="1" customWidth="1"/>
    <col min="5635" max="5635" width="10.5" style="1" bestFit="1" customWidth="1"/>
    <col min="5636" max="5636" width="3" style="1" bestFit="1" customWidth="1"/>
    <col min="5637" max="5637" width="45" style="1" customWidth="1"/>
    <col min="5638" max="5888" width="9" style="1"/>
    <col min="5889" max="5889" width="50.625" style="1" customWidth="1"/>
    <col min="5890" max="5890" width="32.375" style="1" customWidth="1"/>
    <col min="5891" max="5891" width="10.5" style="1" bestFit="1" customWidth="1"/>
    <col min="5892" max="5892" width="3" style="1" bestFit="1" customWidth="1"/>
    <col min="5893" max="5893" width="45" style="1" customWidth="1"/>
    <col min="5894" max="6144" width="9" style="1"/>
    <col min="6145" max="6145" width="50.625" style="1" customWidth="1"/>
    <col min="6146" max="6146" width="32.375" style="1" customWidth="1"/>
    <col min="6147" max="6147" width="10.5" style="1" bestFit="1" customWidth="1"/>
    <col min="6148" max="6148" width="3" style="1" bestFit="1" customWidth="1"/>
    <col min="6149" max="6149" width="45" style="1" customWidth="1"/>
    <col min="6150" max="6400" width="9" style="1"/>
    <col min="6401" max="6401" width="50.625" style="1" customWidth="1"/>
    <col min="6402" max="6402" width="32.375" style="1" customWidth="1"/>
    <col min="6403" max="6403" width="10.5" style="1" bestFit="1" customWidth="1"/>
    <col min="6404" max="6404" width="3" style="1" bestFit="1" customWidth="1"/>
    <col min="6405" max="6405" width="45" style="1" customWidth="1"/>
    <col min="6406" max="6656" width="9" style="1"/>
    <col min="6657" max="6657" width="50.625" style="1" customWidth="1"/>
    <col min="6658" max="6658" width="32.375" style="1" customWidth="1"/>
    <col min="6659" max="6659" width="10.5" style="1" bestFit="1" customWidth="1"/>
    <col min="6660" max="6660" width="3" style="1" bestFit="1" customWidth="1"/>
    <col min="6661" max="6661" width="45" style="1" customWidth="1"/>
    <col min="6662" max="6912" width="9" style="1"/>
    <col min="6913" max="6913" width="50.625" style="1" customWidth="1"/>
    <col min="6914" max="6914" width="32.375" style="1" customWidth="1"/>
    <col min="6915" max="6915" width="10.5" style="1" bestFit="1" customWidth="1"/>
    <col min="6916" max="6916" width="3" style="1" bestFit="1" customWidth="1"/>
    <col min="6917" max="6917" width="45" style="1" customWidth="1"/>
    <col min="6918" max="7168" width="9" style="1"/>
    <col min="7169" max="7169" width="50.625" style="1" customWidth="1"/>
    <col min="7170" max="7170" width="32.375" style="1" customWidth="1"/>
    <col min="7171" max="7171" width="10.5" style="1" bestFit="1" customWidth="1"/>
    <col min="7172" max="7172" width="3" style="1" bestFit="1" customWidth="1"/>
    <col min="7173" max="7173" width="45" style="1" customWidth="1"/>
    <col min="7174" max="7424" width="9" style="1"/>
    <col min="7425" max="7425" width="50.625" style="1" customWidth="1"/>
    <col min="7426" max="7426" width="32.375" style="1" customWidth="1"/>
    <col min="7427" max="7427" width="10.5" style="1" bestFit="1" customWidth="1"/>
    <col min="7428" max="7428" width="3" style="1" bestFit="1" customWidth="1"/>
    <col min="7429" max="7429" width="45" style="1" customWidth="1"/>
    <col min="7430" max="7680" width="9" style="1"/>
    <col min="7681" max="7681" width="50.625" style="1" customWidth="1"/>
    <col min="7682" max="7682" width="32.375" style="1" customWidth="1"/>
    <col min="7683" max="7683" width="10.5" style="1" bestFit="1" customWidth="1"/>
    <col min="7684" max="7684" width="3" style="1" bestFit="1" customWidth="1"/>
    <col min="7685" max="7685" width="45" style="1" customWidth="1"/>
    <col min="7686" max="7936" width="9" style="1"/>
    <col min="7937" max="7937" width="50.625" style="1" customWidth="1"/>
    <col min="7938" max="7938" width="32.375" style="1" customWidth="1"/>
    <col min="7939" max="7939" width="10.5" style="1" bestFit="1" customWidth="1"/>
    <col min="7940" max="7940" width="3" style="1" bestFit="1" customWidth="1"/>
    <col min="7941" max="7941" width="45" style="1" customWidth="1"/>
    <col min="7942" max="8192" width="9" style="1"/>
    <col min="8193" max="8193" width="50.625" style="1" customWidth="1"/>
    <col min="8194" max="8194" width="32.375" style="1" customWidth="1"/>
    <col min="8195" max="8195" width="10.5" style="1" bestFit="1" customWidth="1"/>
    <col min="8196" max="8196" width="3" style="1" bestFit="1" customWidth="1"/>
    <col min="8197" max="8197" width="45" style="1" customWidth="1"/>
    <col min="8198" max="8448" width="9" style="1"/>
    <col min="8449" max="8449" width="50.625" style="1" customWidth="1"/>
    <col min="8450" max="8450" width="32.375" style="1" customWidth="1"/>
    <col min="8451" max="8451" width="10.5" style="1" bestFit="1" customWidth="1"/>
    <col min="8452" max="8452" width="3" style="1" bestFit="1" customWidth="1"/>
    <col min="8453" max="8453" width="45" style="1" customWidth="1"/>
    <col min="8454" max="8704" width="9" style="1"/>
    <col min="8705" max="8705" width="50.625" style="1" customWidth="1"/>
    <col min="8706" max="8706" width="32.375" style="1" customWidth="1"/>
    <col min="8707" max="8707" width="10.5" style="1" bestFit="1" customWidth="1"/>
    <col min="8708" max="8708" width="3" style="1" bestFit="1" customWidth="1"/>
    <col min="8709" max="8709" width="45" style="1" customWidth="1"/>
    <col min="8710" max="8960" width="9" style="1"/>
    <col min="8961" max="8961" width="50.625" style="1" customWidth="1"/>
    <col min="8962" max="8962" width="32.375" style="1" customWidth="1"/>
    <col min="8963" max="8963" width="10.5" style="1" bestFit="1" customWidth="1"/>
    <col min="8964" max="8964" width="3" style="1" bestFit="1" customWidth="1"/>
    <col min="8965" max="8965" width="45" style="1" customWidth="1"/>
    <col min="8966" max="9216" width="9" style="1"/>
    <col min="9217" max="9217" width="50.625" style="1" customWidth="1"/>
    <col min="9218" max="9218" width="32.375" style="1" customWidth="1"/>
    <col min="9219" max="9219" width="10.5" style="1" bestFit="1" customWidth="1"/>
    <col min="9220" max="9220" width="3" style="1" bestFit="1" customWidth="1"/>
    <col min="9221" max="9221" width="45" style="1" customWidth="1"/>
    <col min="9222" max="9472" width="9" style="1"/>
    <col min="9473" max="9473" width="50.625" style="1" customWidth="1"/>
    <col min="9474" max="9474" width="32.375" style="1" customWidth="1"/>
    <col min="9475" max="9475" width="10.5" style="1" bestFit="1" customWidth="1"/>
    <col min="9476" max="9476" width="3" style="1" bestFit="1" customWidth="1"/>
    <col min="9477" max="9477" width="45" style="1" customWidth="1"/>
    <col min="9478" max="9728" width="9" style="1"/>
    <col min="9729" max="9729" width="50.625" style="1" customWidth="1"/>
    <col min="9730" max="9730" width="32.375" style="1" customWidth="1"/>
    <col min="9731" max="9731" width="10.5" style="1" bestFit="1" customWidth="1"/>
    <col min="9732" max="9732" width="3" style="1" bestFit="1" customWidth="1"/>
    <col min="9733" max="9733" width="45" style="1" customWidth="1"/>
    <col min="9734" max="9984" width="9" style="1"/>
    <col min="9985" max="9985" width="50.625" style="1" customWidth="1"/>
    <col min="9986" max="9986" width="32.375" style="1" customWidth="1"/>
    <col min="9987" max="9987" width="10.5" style="1" bestFit="1" customWidth="1"/>
    <col min="9988" max="9988" width="3" style="1" bestFit="1" customWidth="1"/>
    <col min="9989" max="9989" width="45" style="1" customWidth="1"/>
    <col min="9990" max="10240" width="9" style="1"/>
    <col min="10241" max="10241" width="50.625" style="1" customWidth="1"/>
    <col min="10242" max="10242" width="32.375" style="1" customWidth="1"/>
    <col min="10243" max="10243" width="10.5" style="1" bestFit="1" customWidth="1"/>
    <col min="10244" max="10244" width="3" style="1" bestFit="1" customWidth="1"/>
    <col min="10245" max="10245" width="45" style="1" customWidth="1"/>
    <col min="10246" max="10496" width="9" style="1"/>
    <col min="10497" max="10497" width="50.625" style="1" customWidth="1"/>
    <col min="10498" max="10498" width="32.375" style="1" customWidth="1"/>
    <col min="10499" max="10499" width="10.5" style="1" bestFit="1" customWidth="1"/>
    <col min="10500" max="10500" width="3" style="1" bestFit="1" customWidth="1"/>
    <col min="10501" max="10501" width="45" style="1" customWidth="1"/>
    <col min="10502" max="10752" width="9" style="1"/>
    <col min="10753" max="10753" width="50.625" style="1" customWidth="1"/>
    <col min="10754" max="10754" width="32.375" style="1" customWidth="1"/>
    <col min="10755" max="10755" width="10.5" style="1" bestFit="1" customWidth="1"/>
    <col min="10756" max="10756" width="3" style="1" bestFit="1" customWidth="1"/>
    <col min="10757" max="10757" width="45" style="1" customWidth="1"/>
    <col min="10758" max="11008" width="9" style="1"/>
    <col min="11009" max="11009" width="50.625" style="1" customWidth="1"/>
    <col min="11010" max="11010" width="32.375" style="1" customWidth="1"/>
    <col min="11011" max="11011" width="10.5" style="1" bestFit="1" customWidth="1"/>
    <col min="11012" max="11012" width="3" style="1" bestFit="1" customWidth="1"/>
    <col min="11013" max="11013" width="45" style="1" customWidth="1"/>
    <col min="11014" max="11264" width="9" style="1"/>
    <col min="11265" max="11265" width="50.625" style="1" customWidth="1"/>
    <col min="11266" max="11266" width="32.375" style="1" customWidth="1"/>
    <col min="11267" max="11267" width="10.5" style="1" bestFit="1" customWidth="1"/>
    <col min="11268" max="11268" width="3" style="1" bestFit="1" customWidth="1"/>
    <col min="11269" max="11269" width="45" style="1" customWidth="1"/>
    <col min="11270" max="11520" width="9" style="1"/>
    <col min="11521" max="11521" width="50.625" style="1" customWidth="1"/>
    <col min="11522" max="11522" width="32.375" style="1" customWidth="1"/>
    <col min="11523" max="11523" width="10.5" style="1" bestFit="1" customWidth="1"/>
    <col min="11524" max="11524" width="3" style="1" bestFit="1" customWidth="1"/>
    <col min="11525" max="11525" width="45" style="1" customWidth="1"/>
    <col min="11526" max="11776" width="9" style="1"/>
    <col min="11777" max="11777" width="50.625" style="1" customWidth="1"/>
    <col min="11778" max="11778" width="32.375" style="1" customWidth="1"/>
    <col min="11779" max="11779" width="10.5" style="1" bestFit="1" customWidth="1"/>
    <col min="11780" max="11780" width="3" style="1" bestFit="1" customWidth="1"/>
    <col min="11781" max="11781" width="45" style="1" customWidth="1"/>
    <col min="11782" max="12032" width="9" style="1"/>
    <col min="12033" max="12033" width="50.625" style="1" customWidth="1"/>
    <col min="12034" max="12034" width="32.375" style="1" customWidth="1"/>
    <col min="12035" max="12035" width="10.5" style="1" bestFit="1" customWidth="1"/>
    <col min="12036" max="12036" width="3" style="1" bestFit="1" customWidth="1"/>
    <col min="12037" max="12037" width="45" style="1" customWidth="1"/>
    <col min="12038" max="12288" width="9" style="1"/>
    <col min="12289" max="12289" width="50.625" style="1" customWidth="1"/>
    <col min="12290" max="12290" width="32.375" style="1" customWidth="1"/>
    <col min="12291" max="12291" width="10.5" style="1" bestFit="1" customWidth="1"/>
    <col min="12292" max="12292" width="3" style="1" bestFit="1" customWidth="1"/>
    <col min="12293" max="12293" width="45" style="1" customWidth="1"/>
    <col min="12294" max="12544" width="9" style="1"/>
    <col min="12545" max="12545" width="50.625" style="1" customWidth="1"/>
    <col min="12546" max="12546" width="32.375" style="1" customWidth="1"/>
    <col min="12547" max="12547" width="10.5" style="1" bestFit="1" customWidth="1"/>
    <col min="12548" max="12548" width="3" style="1" bestFit="1" customWidth="1"/>
    <col min="12549" max="12549" width="45" style="1" customWidth="1"/>
    <col min="12550" max="12800" width="9" style="1"/>
    <col min="12801" max="12801" width="50.625" style="1" customWidth="1"/>
    <col min="12802" max="12802" width="32.375" style="1" customWidth="1"/>
    <col min="12803" max="12803" width="10.5" style="1" bestFit="1" customWidth="1"/>
    <col min="12804" max="12804" width="3" style="1" bestFit="1" customWidth="1"/>
    <col min="12805" max="12805" width="45" style="1" customWidth="1"/>
    <col min="12806" max="13056" width="9" style="1"/>
    <col min="13057" max="13057" width="50.625" style="1" customWidth="1"/>
    <col min="13058" max="13058" width="32.375" style="1" customWidth="1"/>
    <col min="13059" max="13059" width="10.5" style="1" bestFit="1" customWidth="1"/>
    <col min="13060" max="13060" width="3" style="1" bestFit="1" customWidth="1"/>
    <col min="13061" max="13061" width="45" style="1" customWidth="1"/>
    <col min="13062" max="13312" width="9" style="1"/>
    <col min="13313" max="13313" width="50.625" style="1" customWidth="1"/>
    <col min="13314" max="13314" width="32.375" style="1" customWidth="1"/>
    <col min="13315" max="13315" width="10.5" style="1" bestFit="1" customWidth="1"/>
    <col min="13316" max="13316" width="3" style="1" bestFit="1" customWidth="1"/>
    <col min="13317" max="13317" width="45" style="1" customWidth="1"/>
    <col min="13318" max="13568" width="9" style="1"/>
    <col min="13569" max="13569" width="50.625" style="1" customWidth="1"/>
    <col min="13570" max="13570" width="32.375" style="1" customWidth="1"/>
    <col min="13571" max="13571" width="10.5" style="1" bestFit="1" customWidth="1"/>
    <col min="13572" max="13572" width="3" style="1" bestFit="1" customWidth="1"/>
    <col min="13573" max="13573" width="45" style="1" customWidth="1"/>
    <col min="13574" max="13824" width="9" style="1"/>
    <col min="13825" max="13825" width="50.625" style="1" customWidth="1"/>
    <col min="13826" max="13826" width="32.375" style="1" customWidth="1"/>
    <col min="13827" max="13827" width="10.5" style="1" bestFit="1" customWidth="1"/>
    <col min="13828" max="13828" width="3" style="1" bestFit="1" customWidth="1"/>
    <col min="13829" max="13829" width="45" style="1" customWidth="1"/>
    <col min="13830" max="14080" width="9" style="1"/>
    <col min="14081" max="14081" width="50.625" style="1" customWidth="1"/>
    <col min="14082" max="14082" width="32.375" style="1" customWidth="1"/>
    <col min="14083" max="14083" width="10.5" style="1" bestFit="1" customWidth="1"/>
    <col min="14084" max="14084" width="3" style="1" bestFit="1" customWidth="1"/>
    <col min="14085" max="14085" width="45" style="1" customWidth="1"/>
    <col min="14086" max="14336" width="9" style="1"/>
    <col min="14337" max="14337" width="50.625" style="1" customWidth="1"/>
    <col min="14338" max="14338" width="32.375" style="1" customWidth="1"/>
    <col min="14339" max="14339" width="10.5" style="1" bestFit="1" customWidth="1"/>
    <col min="14340" max="14340" width="3" style="1" bestFit="1" customWidth="1"/>
    <col min="14341" max="14341" width="45" style="1" customWidth="1"/>
    <col min="14342" max="14592" width="9" style="1"/>
    <col min="14593" max="14593" width="50.625" style="1" customWidth="1"/>
    <col min="14594" max="14594" width="32.375" style="1" customWidth="1"/>
    <col min="14595" max="14595" width="10.5" style="1" bestFit="1" customWidth="1"/>
    <col min="14596" max="14596" width="3" style="1" bestFit="1" customWidth="1"/>
    <col min="14597" max="14597" width="45" style="1" customWidth="1"/>
    <col min="14598" max="14848" width="9" style="1"/>
    <col min="14849" max="14849" width="50.625" style="1" customWidth="1"/>
    <col min="14850" max="14850" width="32.375" style="1" customWidth="1"/>
    <col min="14851" max="14851" width="10.5" style="1" bestFit="1" customWidth="1"/>
    <col min="14852" max="14852" width="3" style="1" bestFit="1" customWidth="1"/>
    <col min="14853" max="14853" width="45" style="1" customWidth="1"/>
    <col min="14854" max="15104" width="9" style="1"/>
    <col min="15105" max="15105" width="50.625" style="1" customWidth="1"/>
    <col min="15106" max="15106" width="32.375" style="1" customWidth="1"/>
    <col min="15107" max="15107" width="10.5" style="1" bestFit="1" customWidth="1"/>
    <col min="15108" max="15108" width="3" style="1" bestFit="1" customWidth="1"/>
    <col min="15109" max="15109" width="45" style="1" customWidth="1"/>
    <col min="15110" max="15360" width="9" style="1"/>
    <col min="15361" max="15361" width="50.625" style="1" customWidth="1"/>
    <col min="15362" max="15362" width="32.375" style="1" customWidth="1"/>
    <col min="15363" max="15363" width="10.5" style="1" bestFit="1" customWidth="1"/>
    <col min="15364" max="15364" width="3" style="1" bestFit="1" customWidth="1"/>
    <col min="15365" max="15365" width="45" style="1" customWidth="1"/>
    <col min="15366" max="15616" width="9" style="1"/>
    <col min="15617" max="15617" width="50.625" style="1" customWidth="1"/>
    <col min="15618" max="15618" width="32.375" style="1" customWidth="1"/>
    <col min="15619" max="15619" width="10.5" style="1" bestFit="1" customWidth="1"/>
    <col min="15620" max="15620" width="3" style="1" bestFit="1" customWidth="1"/>
    <col min="15621" max="15621" width="45" style="1" customWidth="1"/>
    <col min="15622" max="15872" width="9" style="1"/>
    <col min="15873" max="15873" width="50.625" style="1" customWidth="1"/>
    <col min="15874" max="15874" width="32.375" style="1" customWidth="1"/>
    <col min="15875" max="15875" width="10.5" style="1" bestFit="1" customWidth="1"/>
    <col min="15876" max="15876" width="3" style="1" bestFit="1" customWidth="1"/>
    <col min="15877" max="15877" width="45" style="1" customWidth="1"/>
    <col min="15878" max="16128" width="9" style="1"/>
    <col min="16129" max="16129" width="50.625" style="1" customWidth="1"/>
    <col min="16130" max="16130" width="32.375" style="1" customWidth="1"/>
    <col min="16131" max="16131" width="10.5" style="1" bestFit="1" customWidth="1"/>
    <col min="16132" max="16132" width="3" style="1" bestFit="1" customWidth="1"/>
    <col min="16133" max="16133" width="45" style="1" customWidth="1"/>
    <col min="16134" max="16384" width="9" style="1"/>
  </cols>
  <sheetData>
    <row r="1" spans="1:3" ht="27" customHeight="1">
      <c r="A1" s="1" t="s">
        <v>107</v>
      </c>
    </row>
    <row r="2" spans="1:3" ht="27" customHeight="1">
      <c r="A2" s="1" t="s">
        <v>108</v>
      </c>
      <c r="B2" s="2" t="s">
        <v>112</v>
      </c>
    </row>
    <row r="3" spans="1:3" ht="27" customHeight="1">
      <c r="A3" s="54" t="s">
        <v>18</v>
      </c>
      <c r="B3" s="55" t="s">
        <v>109</v>
      </c>
    </row>
    <row r="4" spans="1:3" ht="27" customHeight="1">
      <c r="A4" s="12" t="s">
        <v>110</v>
      </c>
      <c r="B4" s="8">
        <v>2700</v>
      </c>
    </row>
    <row r="5" spans="1:3" ht="27" customHeight="1">
      <c r="A5" s="13" t="s">
        <v>111</v>
      </c>
      <c r="B5" s="8">
        <f>B6-B4</f>
        <v>3329749</v>
      </c>
    </row>
    <row r="6" spans="1:3" ht="27" customHeight="1">
      <c r="A6" s="9" t="s">
        <v>3</v>
      </c>
      <c r="B6" s="8">
        <v>3332449</v>
      </c>
    </row>
    <row r="11" spans="1:3" ht="27" customHeight="1">
      <c r="C11" s="14"/>
    </row>
    <row r="12" spans="1:3" ht="27" customHeight="1">
      <c r="C12" s="14"/>
    </row>
    <row r="13" spans="1:3" ht="27" customHeight="1">
      <c r="C13" s="14"/>
    </row>
    <row r="14" spans="1:3" ht="27" customHeight="1">
      <c r="C14" s="253"/>
    </row>
    <row r="15" spans="1:3" ht="27" customHeight="1">
      <c r="C15" s="253"/>
    </row>
  </sheetData>
  <mergeCells count="1">
    <mergeCell ref="C14:C15"/>
  </mergeCells>
  <phoneticPr fontId="3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41"/>
  <sheetViews>
    <sheetView view="pageBreakPreview" topLeftCell="A7" zoomScale="115" zoomScaleNormal="85" zoomScaleSheetLayoutView="115" workbookViewId="0">
      <pane xSplit="1" topLeftCell="B1" activePane="topRight" state="frozen"/>
      <selection pane="topRight" activeCell="D7" activeCellId="2" sqref="J19:J27 B13:B14 D7"/>
    </sheetView>
  </sheetViews>
  <sheetFormatPr defaultColWidth="8.875" defaultRowHeight="12"/>
  <cols>
    <col min="1" max="1" width="30.125" style="16" customWidth="1"/>
    <col min="2" max="2" width="22.875" style="16" customWidth="1"/>
    <col min="3" max="7" width="15.375" style="16" customWidth="1"/>
    <col min="8" max="8" width="17.625" style="16" customWidth="1"/>
    <col min="9" max="9" width="15.375" style="16" customWidth="1"/>
    <col min="10" max="10" width="19.625" style="16" customWidth="1"/>
    <col min="11" max="11" width="17.5" style="16" customWidth="1"/>
    <col min="12" max="16384" width="8.875" style="16"/>
  </cols>
  <sheetData>
    <row r="1" spans="1:10">
      <c r="A1" s="16" t="s">
        <v>249</v>
      </c>
    </row>
    <row r="3" spans="1:10">
      <c r="A3" s="15" t="s">
        <v>35</v>
      </c>
      <c r="H3" s="17" t="s">
        <v>176</v>
      </c>
    </row>
    <row r="4" spans="1:10" ht="37.5" customHeight="1">
      <c r="A4" s="47" t="s">
        <v>36</v>
      </c>
      <c r="B4" s="46" t="s">
        <v>37</v>
      </c>
      <c r="C4" s="46" t="s">
        <v>38</v>
      </c>
      <c r="D4" s="46" t="s">
        <v>251</v>
      </c>
      <c r="E4" s="46" t="s">
        <v>39</v>
      </c>
      <c r="F4" s="46" t="s">
        <v>40</v>
      </c>
      <c r="G4" s="46" t="s">
        <v>41</v>
      </c>
      <c r="H4" s="46" t="s">
        <v>42</v>
      </c>
    </row>
    <row r="5" spans="1:10" ht="16.5" customHeight="1">
      <c r="A5" s="135" t="s">
        <v>258</v>
      </c>
      <c r="B5" s="136">
        <v>3852</v>
      </c>
      <c r="C5" s="137">
        <v>2.3239999999999998</v>
      </c>
      <c r="D5" s="136">
        <v>8952.0480000000007</v>
      </c>
      <c r="E5" s="137">
        <v>0.5</v>
      </c>
      <c r="F5" s="136">
        <v>1926</v>
      </c>
      <c r="G5" s="136">
        <v>7026.0480000000007</v>
      </c>
      <c r="H5" s="136">
        <v>1926</v>
      </c>
    </row>
    <row r="6" spans="1:10" ht="16.5" customHeight="1">
      <c r="A6" s="135" t="s">
        <v>57</v>
      </c>
      <c r="B6" s="136">
        <v>1000</v>
      </c>
      <c r="C6" s="137">
        <v>4.2649999999999997</v>
      </c>
      <c r="D6" s="136">
        <v>4265</v>
      </c>
      <c r="E6" s="137">
        <v>0.05</v>
      </c>
      <c r="F6" s="136">
        <v>50</v>
      </c>
      <c r="G6" s="136">
        <v>4215</v>
      </c>
      <c r="H6" s="136">
        <v>500</v>
      </c>
    </row>
    <row r="7" spans="1:10" ht="16.5" customHeight="1">
      <c r="A7" s="138" t="s">
        <v>43</v>
      </c>
      <c r="B7" s="136">
        <v>4852</v>
      </c>
      <c r="C7" s="138" t="s">
        <v>8</v>
      </c>
      <c r="D7" s="136">
        <f>SUM(D5:D6)</f>
        <v>13217.048000000001</v>
      </c>
      <c r="E7" s="138" t="s">
        <v>8</v>
      </c>
      <c r="F7" s="138" t="s">
        <v>8</v>
      </c>
      <c r="G7" s="136">
        <f>SUM(G5:G6)</f>
        <v>11241.048000000001</v>
      </c>
      <c r="H7" s="136">
        <v>2426</v>
      </c>
    </row>
    <row r="9" spans="1:10" ht="18" customHeight="1">
      <c r="A9" s="15" t="s">
        <v>44</v>
      </c>
      <c r="J9" s="17" t="s">
        <v>177</v>
      </c>
    </row>
    <row r="10" spans="1:10" ht="37.5" customHeight="1">
      <c r="A10" s="47" t="s">
        <v>45</v>
      </c>
      <c r="B10" s="46" t="s">
        <v>172</v>
      </c>
      <c r="C10" s="46" t="s">
        <v>46</v>
      </c>
      <c r="D10" s="46" t="s">
        <v>47</v>
      </c>
      <c r="E10" s="46" t="s">
        <v>48</v>
      </c>
      <c r="F10" s="46" t="s">
        <v>49</v>
      </c>
      <c r="G10" s="46" t="s">
        <v>50</v>
      </c>
      <c r="H10" s="46" t="s">
        <v>51</v>
      </c>
      <c r="I10" s="46" t="s">
        <v>52</v>
      </c>
      <c r="J10" s="46" t="s">
        <v>42</v>
      </c>
    </row>
    <row r="11" spans="1:10" ht="16.5" customHeight="1">
      <c r="A11" s="139" t="s">
        <v>58</v>
      </c>
      <c r="B11" s="136">
        <v>50000</v>
      </c>
      <c r="C11" s="136">
        <v>557071</v>
      </c>
      <c r="D11" s="136">
        <v>92499</v>
      </c>
      <c r="E11" s="136">
        <v>464572</v>
      </c>
      <c r="F11" s="136">
        <v>86004</v>
      </c>
      <c r="G11" s="140">
        <v>0.5813683084507697</v>
      </c>
      <c r="H11" s="136">
        <v>270087.437793591</v>
      </c>
      <c r="I11" s="138" t="s">
        <v>8</v>
      </c>
      <c r="J11" s="136">
        <v>50000</v>
      </c>
    </row>
    <row r="12" spans="1:10" ht="16.5" customHeight="1">
      <c r="A12" s="139" t="s">
        <v>59</v>
      </c>
      <c r="B12" s="136">
        <v>50000</v>
      </c>
      <c r="C12" s="136">
        <v>239515</v>
      </c>
      <c r="D12" s="136">
        <v>162104</v>
      </c>
      <c r="E12" s="136">
        <v>77411</v>
      </c>
      <c r="F12" s="136">
        <v>50000</v>
      </c>
      <c r="G12" s="140">
        <v>1</v>
      </c>
      <c r="H12" s="136">
        <v>77411</v>
      </c>
      <c r="I12" s="138" t="s">
        <v>8</v>
      </c>
      <c r="J12" s="136">
        <v>50000</v>
      </c>
    </row>
    <row r="13" spans="1:10" ht="16.5" customHeight="1">
      <c r="A13" s="139" t="s">
        <v>173</v>
      </c>
      <c r="B13" s="136">
        <v>10000</v>
      </c>
      <c r="C13" s="136">
        <v>677046</v>
      </c>
      <c r="D13" s="136">
        <v>369736</v>
      </c>
      <c r="E13" s="136">
        <v>307310</v>
      </c>
      <c r="F13" s="136">
        <v>10000</v>
      </c>
      <c r="G13" s="140">
        <v>1</v>
      </c>
      <c r="H13" s="136">
        <v>307310</v>
      </c>
      <c r="I13" s="138" t="s">
        <v>8</v>
      </c>
      <c r="J13" s="136">
        <v>10000</v>
      </c>
    </row>
    <row r="14" spans="1:10" ht="16.5" customHeight="1">
      <c r="A14" s="139" t="s">
        <v>60</v>
      </c>
      <c r="B14" s="136">
        <v>100000</v>
      </c>
      <c r="C14" s="136">
        <v>240463</v>
      </c>
      <c r="D14" s="136">
        <v>60491</v>
      </c>
      <c r="E14" s="136">
        <v>179972</v>
      </c>
      <c r="F14" s="136">
        <v>100000</v>
      </c>
      <c r="G14" s="140">
        <v>1</v>
      </c>
      <c r="H14" s="136">
        <v>179972</v>
      </c>
      <c r="I14" s="138" t="s">
        <v>8</v>
      </c>
      <c r="J14" s="136">
        <v>100000</v>
      </c>
    </row>
    <row r="15" spans="1:10" ht="16.5" customHeight="1">
      <c r="A15" s="138" t="s">
        <v>43</v>
      </c>
      <c r="B15" s="136">
        <v>210000</v>
      </c>
      <c r="C15" s="136" t="s">
        <v>8</v>
      </c>
      <c r="D15" s="136" t="s">
        <v>8</v>
      </c>
      <c r="E15" s="136" t="s">
        <v>8</v>
      </c>
      <c r="F15" s="136" t="s">
        <v>8</v>
      </c>
      <c r="G15" s="138" t="s">
        <v>8</v>
      </c>
      <c r="H15" s="136">
        <v>834780.43779359106</v>
      </c>
      <c r="I15" s="138" t="s">
        <v>8</v>
      </c>
      <c r="J15" s="136">
        <v>210000</v>
      </c>
    </row>
    <row r="17" spans="1:11">
      <c r="A17" s="15" t="s">
        <v>53</v>
      </c>
      <c r="K17" s="17" t="s">
        <v>176</v>
      </c>
    </row>
    <row r="18" spans="1:11" ht="36">
      <c r="A18" s="47" t="s">
        <v>45</v>
      </c>
      <c r="B18" s="46" t="s">
        <v>54</v>
      </c>
      <c r="C18" s="46" t="s">
        <v>46</v>
      </c>
      <c r="D18" s="46" t="s">
        <v>47</v>
      </c>
      <c r="E18" s="46" t="s">
        <v>48</v>
      </c>
      <c r="F18" s="46" t="s">
        <v>49</v>
      </c>
      <c r="G18" s="46" t="s">
        <v>50</v>
      </c>
      <c r="H18" s="46" t="s">
        <v>51</v>
      </c>
      <c r="I18" s="46" t="s">
        <v>55</v>
      </c>
      <c r="J18" s="46" t="s">
        <v>56</v>
      </c>
      <c r="K18" s="46" t="s">
        <v>42</v>
      </c>
    </row>
    <row r="19" spans="1:11" ht="16.5" customHeight="1">
      <c r="A19" s="139" t="s">
        <v>61</v>
      </c>
      <c r="B19" s="136">
        <v>700</v>
      </c>
      <c r="C19" s="136">
        <v>1985908</v>
      </c>
      <c r="D19" s="136">
        <v>1857143</v>
      </c>
      <c r="E19" s="136">
        <v>128765</v>
      </c>
      <c r="F19" s="136">
        <v>100000</v>
      </c>
      <c r="G19" s="141">
        <v>7.0000000000000001E-3</v>
      </c>
      <c r="H19" s="136">
        <v>901.35500000000002</v>
      </c>
      <c r="I19" s="142" t="s">
        <v>8</v>
      </c>
      <c r="J19" s="136">
        <v>700</v>
      </c>
      <c r="K19" s="136">
        <v>700</v>
      </c>
    </row>
    <row r="20" spans="1:11" ht="16.5" customHeight="1">
      <c r="A20" s="139" t="s">
        <v>62</v>
      </c>
      <c r="B20" s="136">
        <v>15000</v>
      </c>
      <c r="C20" s="136">
        <v>507646</v>
      </c>
      <c r="D20" s="136">
        <v>18413</v>
      </c>
      <c r="E20" s="136">
        <v>489233</v>
      </c>
      <c r="F20" s="136">
        <v>120000</v>
      </c>
      <c r="G20" s="141">
        <v>0.125</v>
      </c>
      <c r="H20" s="136">
        <v>61154.125</v>
      </c>
      <c r="I20" s="142" t="s">
        <v>8</v>
      </c>
      <c r="J20" s="136">
        <v>15000</v>
      </c>
      <c r="K20" s="136">
        <v>15000</v>
      </c>
    </row>
    <row r="21" spans="1:11" ht="16.5" customHeight="1">
      <c r="A21" s="139" t="s">
        <v>63</v>
      </c>
      <c r="B21" s="136">
        <v>12451</v>
      </c>
      <c r="C21" s="136">
        <v>2366924</v>
      </c>
      <c r="D21" s="136">
        <v>1234115</v>
      </c>
      <c r="E21" s="136">
        <v>1132809</v>
      </c>
      <c r="F21" s="136">
        <v>480000</v>
      </c>
      <c r="G21" s="141">
        <v>2.5939583333333332E-2</v>
      </c>
      <c r="H21" s="136">
        <v>29384.593456249997</v>
      </c>
      <c r="I21" s="142" t="s">
        <v>8</v>
      </c>
      <c r="J21" s="136">
        <v>12451</v>
      </c>
      <c r="K21" s="136">
        <v>12451</v>
      </c>
    </row>
    <row r="22" spans="1:11" ht="16.5" customHeight="1">
      <c r="A22" s="139" t="s">
        <v>64</v>
      </c>
      <c r="B22" s="136">
        <v>600</v>
      </c>
      <c r="C22" s="136">
        <v>34333</v>
      </c>
      <c r="D22" s="136">
        <v>23355</v>
      </c>
      <c r="E22" s="136">
        <v>10978</v>
      </c>
      <c r="F22" s="136">
        <v>30000</v>
      </c>
      <c r="G22" s="141">
        <v>0.02</v>
      </c>
      <c r="H22" s="136">
        <v>219.56</v>
      </c>
      <c r="I22" s="136">
        <v>600</v>
      </c>
      <c r="J22" s="136">
        <v>0</v>
      </c>
      <c r="K22" s="136">
        <v>600</v>
      </c>
    </row>
    <row r="23" spans="1:11" ht="16.5" customHeight="1">
      <c r="A23" s="139" t="s">
        <v>65</v>
      </c>
      <c r="B23" s="136">
        <v>160000</v>
      </c>
      <c r="C23" s="136">
        <v>182084628</v>
      </c>
      <c r="D23" s="136">
        <v>95805569</v>
      </c>
      <c r="E23" s="136">
        <v>86279059</v>
      </c>
      <c r="F23" s="136">
        <v>4644000</v>
      </c>
      <c r="G23" s="141">
        <v>3.4453057708871665E-2</v>
      </c>
      <c r="H23" s="136">
        <v>2972577.398794143</v>
      </c>
      <c r="I23" s="142" t="s">
        <v>8</v>
      </c>
      <c r="J23" s="136">
        <v>160000</v>
      </c>
      <c r="K23" s="136">
        <v>160000</v>
      </c>
    </row>
    <row r="24" spans="1:11" ht="16.5" customHeight="1">
      <c r="A24" s="139" t="s">
        <v>66</v>
      </c>
      <c r="B24" s="136">
        <v>10000</v>
      </c>
      <c r="C24" s="138" t="s">
        <v>8</v>
      </c>
      <c r="D24" s="138" t="s">
        <v>8</v>
      </c>
      <c r="E24" s="138" t="s">
        <v>8</v>
      </c>
      <c r="F24" s="138" t="s">
        <v>8</v>
      </c>
      <c r="G24" s="142" t="s">
        <v>8</v>
      </c>
      <c r="H24" s="142" t="s">
        <v>8</v>
      </c>
      <c r="I24" s="136">
        <v>9999.9989999999998</v>
      </c>
      <c r="J24" s="136">
        <v>1.0000000002037268E-3</v>
      </c>
      <c r="K24" s="136">
        <v>10000</v>
      </c>
    </row>
    <row r="25" spans="1:11" ht="16.5" customHeight="1">
      <c r="A25" s="139" t="s">
        <v>67</v>
      </c>
      <c r="B25" s="136">
        <v>500</v>
      </c>
      <c r="C25" s="136">
        <v>19949969</v>
      </c>
      <c r="D25" s="136">
        <v>11080074</v>
      </c>
      <c r="E25" s="136">
        <v>8869895</v>
      </c>
      <c r="F25" s="136">
        <v>1485000</v>
      </c>
      <c r="G25" s="141">
        <v>3.3670033670033672E-4</v>
      </c>
      <c r="H25" s="136">
        <v>2986.4966329966333</v>
      </c>
      <c r="I25" s="142" t="s">
        <v>8</v>
      </c>
      <c r="J25" s="136">
        <v>500</v>
      </c>
      <c r="K25" s="136">
        <v>500</v>
      </c>
    </row>
    <row r="26" spans="1:11" ht="16.5" customHeight="1">
      <c r="A26" s="139" t="s">
        <v>68</v>
      </c>
      <c r="B26" s="136">
        <v>750</v>
      </c>
      <c r="C26" s="136">
        <v>2397407</v>
      </c>
      <c r="D26" s="136">
        <v>1112630</v>
      </c>
      <c r="E26" s="136">
        <v>1284777</v>
      </c>
      <c r="F26" s="136">
        <v>90000</v>
      </c>
      <c r="G26" s="141">
        <v>8.3333333333333332E-3</v>
      </c>
      <c r="H26" s="136">
        <v>10706.475</v>
      </c>
      <c r="I26" s="142" t="s">
        <v>8</v>
      </c>
      <c r="J26" s="136">
        <v>750</v>
      </c>
      <c r="K26" s="136">
        <v>750</v>
      </c>
    </row>
    <row r="27" spans="1:11" ht="16.5" customHeight="1">
      <c r="A27" s="139" t="s">
        <v>69</v>
      </c>
      <c r="B27" s="136">
        <v>512750</v>
      </c>
      <c r="C27" s="136">
        <v>23436919</v>
      </c>
      <c r="D27" s="136">
        <v>14760686</v>
      </c>
      <c r="E27" s="136">
        <v>6305267</v>
      </c>
      <c r="F27" s="136">
        <v>10255000</v>
      </c>
      <c r="G27" s="141">
        <v>0.05</v>
      </c>
      <c r="H27" s="136">
        <v>315263.35000000003</v>
      </c>
      <c r="I27" s="136">
        <v>218725</v>
      </c>
      <c r="J27" s="136">
        <v>294025</v>
      </c>
      <c r="K27" s="136">
        <v>512750</v>
      </c>
    </row>
    <row r="28" spans="1:11" ht="16.5" customHeight="1">
      <c r="A28" s="139" t="s">
        <v>70</v>
      </c>
      <c r="B28" s="136">
        <v>68634</v>
      </c>
      <c r="C28" s="136">
        <v>481181168</v>
      </c>
      <c r="D28" s="136">
        <v>449524257</v>
      </c>
      <c r="E28" s="136">
        <v>31656911</v>
      </c>
      <c r="F28" s="136">
        <v>21624379</v>
      </c>
      <c r="G28" s="141">
        <v>3.1739177342387497E-3</v>
      </c>
      <c r="H28" s="136">
        <v>100476.43123411776</v>
      </c>
      <c r="I28" s="142" t="s">
        <v>8</v>
      </c>
      <c r="J28" s="136">
        <v>68634</v>
      </c>
      <c r="K28" s="136">
        <v>68634</v>
      </c>
    </row>
    <row r="29" spans="1:11" ht="16.5" customHeight="1">
      <c r="A29" s="139" t="s">
        <v>71</v>
      </c>
      <c r="B29" s="136">
        <v>3900</v>
      </c>
      <c r="C29" s="136">
        <v>120898</v>
      </c>
      <c r="D29" s="136">
        <v>626</v>
      </c>
      <c r="E29" s="136">
        <v>120272</v>
      </c>
      <c r="F29" s="136">
        <v>120273</v>
      </c>
      <c r="G29" s="141">
        <v>3.2426230326008332E-2</v>
      </c>
      <c r="H29" s="136">
        <v>3899.9675737696739</v>
      </c>
      <c r="I29" s="142" t="s">
        <v>8</v>
      </c>
      <c r="J29" s="136">
        <v>3900</v>
      </c>
      <c r="K29" s="136">
        <v>3900</v>
      </c>
    </row>
    <row r="30" spans="1:11" ht="16.5" customHeight="1">
      <c r="A30" s="139" t="s">
        <v>72</v>
      </c>
      <c r="B30" s="136">
        <v>20655</v>
      </c>
      <c r="C30" s="136">
        <v>24556329000</v>
      </c>
      <c r="D30" s="136">
        <v>24162382000</v>
      </c>
      <c r="E30" s="136">
        <v>393947000</v>
      </c>
      <c r="F30" s="136">
        <v>16602000</v>
      </c>
      <c r="G30" s="141">
        <v>1.2441272135887242E-3</v>
      </c>
      <c r="H30" s="136">
        <v>490120.18341163715</v>
      </c>
      <c r="I30" s="142" t="s">
        <v>8</v>
      </c>
      <c r="J30" s="136">
        <v>20655</v>
      </c>
      <c r="K30" s="136">
        <v>20655</v>
      </c>
    </row>
    <row r="31" spans="1:11" ht="16.5" customHeight="1">
      <c r="A31" s="139" t="s">
        <v>73</v>
      </c>
      <c r="B31" s="136">
        <v>13250</v>
      </c>
      <c r="C31" s="136">
        <v>83455138</v>
      </c>
      <c r="D31" s="136">
        <v>80772955</v>
      </c>
      <c r="E31" s="136">
        <v>2682183</v>
      </c>
      <c r="F31" s="136">
        <v>2119020</v>
      </c>
      <c r="G31" s="141">
        <v>6.2528904871119667E-3</v>
      </c>
      <c r="H31" s="136">
        <v>16771.396565393436</v>
      </c>
      <c r="I31" s="142" t="s">
        <v>8</v>
      </c>
      <c r="J31" s="136">
        <v>13250</v>
      </c>
      <c r="K31" s="136">
        <v>13250</v>
      </c>
    </row>
    <row r="32" spans="1:11" ht="16.5" customHeight="1">
      <c r="A32" s="139" t="s">
        <v>74</v>
      </c>
      <c r="B32" s="136">
        <v>798</v>
      </c>
      <c r="C32" s="136">
        <v>18614</v>
      </c>
      <c r="D32" s="136">
        <v>7841</v>
      </c>
      <c r="E32" s="136">
        <v>10773</v>
      </c>
      <c r="F32" s="136">
        <v>10773</v>
      </c>
      <c r="G32" s="141">
        <v>7.407407407407407E-2</v>
      </c>
      <c r="H32" s="136">
        <v>798</v>
      </c>
      <c r="I32" s="142" t="s">
        <v>8</v>
      </c>
      <c r="J32" s="136">
        <v>798</v>
      </c>
      <c r="K32" s="136">
        <v>798</v>
      </c>
    </row>
    <row r="33" spans="1:11" ht="16.5" customHeight="1">
      <c r="A33" s="139" t="s">
        <v>75</v>
      </c>
      <c r="B33" s="136">
        <v>538</v>
      </c>
      <c r="C33" s="136">
        <v>86704</v>
      </c>
      <c r="D33" s="136">
        <v>3679</v>
      </c>
      <c r="E33" s="136">
        <v>83025</v>
      </c>
      <c r="F33" s="136">
        <v>20000</v>
      </c>
      <c r="G33" s="141">
        <v>2.69E-2</v>
      </c>
      <c r="H33" s="136">
        <v>2233.3724999999999</v>
      </c>
      <c r="I33" s="142" t="s">
        <v>8</v>
      </c>
      <c r="J33" s="136">
        <v>538</v>
      </c>
      <c r="K33" s="136">
        <v>538</v>
      </c>
    </row>
    <row r="34" spans="1:11" ht="16.5" customHeight="1">
      <c r="A34" s="139" t="s">
        <v>76</v>
      </c>
      <c r="B34" s="136">
        <v>700</v>
      </c>
      <c r="C34" s="136">
        <v>105939</v>
      </c>
      <c r="D34" s="136">
        <v>93116</v>
      </c>
      <c r="E34" s="136">
        <v>12823</v>
      </c>
      <c r="F34" s="136">
        <v>12823</v>
      </c>
      <c r="G34" s="141">
        <v>5.4589409654527021E-2</v>
      </c>
      <c r="H34" s="136">
        <v>700</v>
      </c>
      <c r="I34" s="142" t="s">
        <v>8</v>
      </c>
      <c r="J34" s="136">
        <v>700</v>
      </c>
      <c r="K34" s="136">
        <v>700</v>
      </c>
    </row>
    <row r="35" spans="1:11" ht="16.5" customHeight="1">
      <c r="A35" s="139" t="s">
        <v>77</v>
      </c>
      <c r="B35" s="136">
        <v>13300</v>
      </c>
      <c r="C35" s="136">
        <v>3251806</v>
      </c>
      <c r="D35" s="136">
        <v>267935</v>
      </c>
      <c r="E35" s="136">
        <v>2983871</v>
      </c>
      <c r="F35" s="136">
        <v>1177000</v>
      </c>
      <c r="G35" s="141">
        <v>1.1299915038232796E-2</v>
      </c>
      <c r="H35" s="136">
        <v>33717.488785046735</v>
      </c>
      <c r="I35" s="142" t="s">
        <v>8</v>
      </c>
      <c r="J35" s="136">
        <v>13300</v>
      </c>
      <c r="K35" s="136">
        <v>13300</v>
      </c>
    </row>
    <row r="36" spans="1:11" ht="16.5" customHeight="1">
      <c r="A36" s="139" t="s">
        <v>78</v>
      </c>
      <c r="B36" s="136">
        <v>500</v>
      </c>
      <c r="C36" s="136">
        <v>3229201</v>
      </c>
      <c r="D36" s="136">
        <v>1373023</v>
      </c>
      <c r="E36" s="136">
        <v>1856178</v>
      </c>
      <c r="F36" s="136">
        <v>375950</v>
      </c>
      <c r="G36" s="141">
        <v>1.3299640909695438E-3</v>
      </c>
      <c r="H36" s="136">
        <v>2468.6500864476661</v>
      </c>
      <c r="I36" s="142" t="s">
        <v>8</v>
      </c>
      <c r="J36" s="136">
        <v>500</v>
      </c>
      <c r="K36" s="136">
        <v>500</v>
      </c>
    </row>
    <row r="37" spans="1:11" ht="16.5" customHeight="1">
      <c r="A37" s="139" t="s">
        <v>79</v>
      </c>
      <c r="B37" s="136">
        <v>50000</v>
      </c>
      <c r="C37" s="136">
        <v>297451</v>
      </c>
      <c r="D37" s="136">
        <v>54600</v>
      </c>
      <c r="E37" s="136">
        <v>242851</v>
      </c>
      <c r="F37" s="136">
        <v>218500</v>
      </c>
      <c r="G37" s="141">
        <v>0.2288329519450801</v>
      </c>
      <c r="H37" s="136">
        <v>55572.311212814646</v>
      </c>
      <c r="I37" s="142" t="s">
        <v>8</v>
      </c>
      <c r="J37" s="136">
        <v>50000</v>
      </c>
      <c r="K37" s="136">
        <v>50000</v>
      </c>
    </row>
    <row r="38" spans="1:11" ht="16.5" customHeight="1">
      <c r="A38" s="139" t="s">
        <v>80</v>
      </c>
      <c r="B38" s="136">
        <v>4360</v>
      </c>
      <c r="C38" s="136">
        <v>43952989</v>
      </c>
      <c r="D38" s="136">
        <v>28005335</v>
      </c>
      <c r="E38" s="136">
        <v>15947654</v>
      </c>
      <c r="F38" s="136">
        <v>137000</v>
      </c>
      <c r="G38" s="141">
        <v>3.1824817518248172E-2</v>
      </c>
      <c r="H38" s="136">
        <v>507531.17839416052</v>
      </c>
      <c r="I38" s="142" t="s">
        <v>8</v>
      </c>
      <c r="J38" s="136">
        <v>4360</v>
      </c>
      <c r="K38" s="136">
        <v>4360</v>
      </c>
    </row>
    <row r="39" spans="1:11" ht="16.5" customHeight="1">
      <c r="A39" s="139" t="s">
        <v>262</v>
      </c>
      <c r="B39" s="136">
        <v>110</v>
      </c>
      <c r="C39" s="136">
        <v>2358499</v>
      </c>
      <c r="D39" s="136">
        <v>580165</v>
      </c>
      <c r="E39" s="136">
        <v>1778334</v>
      </c>
      <c r="F39" s="136">
        <v>412600</v>
      </c>
      <c r="G39" s="141">
        <v>2.6660203587009211E-4</v>
      </c>
      <c r="H39" s="136">
        <v>474.1074648570044</v>
      </c>
      <c r="I39" s="142" t="s">
        <v>8</v>
      </c>
      <c r="J39" s="136">
        <v>110</v>
      </c>
      <c r="K39" s="136">
        <v>110</v>
      </c>
    </row>
    <row r="40" spans="1:11" ht="16.5" customHeight="1">
      <c r="A40" s="139" t="s">
        <v>81</v>
      </c>
      <c r="B40" s="136">
        <v>164712</v>
      </c>
      <c r="C40" s="138" t="s">
        <v>8</v>
      </c>
      <c r="D40" s="138" t="s">
        <v>8</v>
      </c>
      <c r="E40" s="138" t="s">
        <v>8</v>
      </c>
      <c r="F40" s="138" t="s">
        <v>8</v>
      </c>
      <c r="G40" s="142" t="s">
        <v>8</v>
      </c>
      <c r="H40" s="138" t="s">
        <v>8</v>
      </c>
      <c r="I40" s="138" t="s">
        <v>8</v>
      </c>
      <c r="J40" s="136">
        <v>164712</v>
      </c>
      <c r="K40" s="136">
        <v>164712</v>
      </c>
    </row>
    <row r="41" spans="1:11" ht="16.5" customHeight="1">
      <c r="A41" s="138" t="s">
        <v>43</v>
      </c>
      <c r="B41" s="136">
        <v>1054208</v>
      </c>
      <c r="C41" s="138" t="s">
        <v>8</v>
      </c>
      <c r="D41" s="138" t="s">
        <v>8</v>
      </c>
      <c r="E41" s="138" t="s">
        <v>8</v>
      </c>
      <c r="F41" s="138" t="s">
        <v>8</v>
      </c>
      <c r="G41" s="138" t="s">
        <v>8</v>
      </c>
      <c r="H41" s="162">
        <v>4607956.4411116345</v>
      </c>
      <c r="I41" s="162">
        <v>229324.99900000001</v>
      </c>
      <c r="J41" s="162">
        <v>824883.00099999993</v>
      </c>
      <c r="K41" s="162">
        <v>1054208</v>
      </c>
    </row>
  </sheetData>
  <phoneticPr fontId="9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H17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5" sqref="F5:F16"/>
    </sheetView>
  </sheetViews>
  <sheetFormatPr defaultColWidth="9" defaultRowHeight="12"/>
  <cols>
    <col min="1" max="1" width="40.875" style="74" customWidth="1"/>
    <col min="2" max="7" width="17.875" style="74" customWidth="1"/>
    <col min="8" max="8" width="9" style="71"/>
    <col min="9" max="16384" width="9" style="74"/>
  </cols>
  <sheetData>
    <row r="1" spans="1:7" s="71" customFormat="1" ht="24" customHeight="1">
      <c r="A1" s="71" t="s">
        <v>178</v>
      </c>
      <c r="F1" s="72"/>
      <c r="G1" s="72" t="s">
        <v>21</v>
      </c>
    </row>
    <row r="2" spans="1:7" ht="24" customHeight="1">
      <c r="A2" s="73" t="s">
        <v>18</v>
      </c>
      <c r="B2" s="73" t="s">
        <v>179</v>
      </c>
      <c r="C2" s="73" t="s">
        <v>180</v>
      </c>
      <c r="D2" s="73" t="s">
        <v>181</v>
      </c>
      <c r="E2" s="73" t="s">
        <v>19</v>
      </c>
      <c r="F2" s="67" t="s">
        <v>182</v>
      </c>
      <c r="G2" s="67" t="s">
        <v>183</v>
      </c>
    </row>
    <row r="3" spans="1:7" ht="21.95" customHeight="1">
      <c r="A3" s="169" t="s">
        <v>184</v>
      </c>
      <c r="B3" s="170">
        <v>5040655</v>
      </c>
      <c r="C3" s="171" t="s">
        <v>185</v>
      </c>
      <c r="D3" s="171" t="s">
        <v>8</v>
      </c>
      <c r="E3" s="171" t="s">
        <v>8</v>
      </c>
      <c r="F3" s="170">
        <f t="shared" ref="F3:F12" si="0">B3</f>
        <v>5040655</v>
      </c>
      <c r="G3" s="170">
        <v>2840655</v>
      </c>
    </row>
    <row r="4" spans="1:7" ht="21.95" customHeight="1">
      <c r="A4" s="172" t="s">
        <v>252</v>
      </c>
      <c r="B4" s="170">
        <v>1702883</v>
      </c>
      <c r="C4" s="171" t="s">
        <v>185</v>
      </c>
      <c r="D4" s="171" t="s">
        <v>8</v>
      </c>
      <c r="E4" s="171" t="s">
        <v>8</v>
      </c>
      <c r="F4" s="170">
        <f t="shared" si="0"/>
        <v>1702883</v>
      </c>
      <c r="G4" s="170">
        <f>B4</f>
        <v>1702883</v>
      </c>
    </row>
    <row r="5" spans="1:7" ht="21.95" customHeight="1">
      <c r="A5" s="169" t="s">
        <v>186</v>
      </c>
      <c r="B5" s="170">
        <v>1873131</v>
      </c>
      <c r="C5" s="171" t="s">
        <v>185</v>
      </c>
      <c r="D5" s="171" t="s">
        <v>8</v>
      </c>
      <c r="E5" s="171" t="s">
        <v>8</v>
      </c>
      <c r="F5" s="170">
        <f t="shared" si="0"/>
        <v>1873131</v>
      </c>
      <c r="G5" s="170">
        <v>1873131</v>
      </c>
    </row>
    <row r="6" spans="1:7" ht="21.95" customHeight="1">
      <c r="A6" s="169" t="s">
        <v>187</v>
      </c>
      <c r="B6" s="170">
        <v>92</v>
      </c>
      <c r="C6" s="171" t="s">
        <v>185</v>
      </c>
      <c r="D6" s="171" t="s">
        <v>8</v>
      </c>
      <c r="E6" s="171" t="s">
        <v>8</v>
      </c>
      <c r="F6" s="170">
        <f t="shared" si="0"/>
        <v>92</v>
      </c>
      <c r="G6" s="170">
        <v>92</v>
      </c>
    </row>
    <row r="7" spans="1:7" ht="21.95" customHeight="1">
      <c r="A7" s="169" t="s">
        <v>188</v>
      </c>
      <c r="B7" s="170">
        <v>20333</v>
      </c>
      <c r="C7" s="171" t="s">
        <v>185</v>
      </c>
      <c r="D7" s="171" t="s">
        <v>8</v>
      </c>
      <c r="E7" s="171" t="s">
        <v>8</v>
      </c>
      <c r="F7" s="170">
        <f t="shared" si="0"/>
        <v>20333</v>
      </c>
      <c r="G7" s="170">
        <f>B7</f>
        <v>20333</v>
      </c>
    </row>
    <row r="8" spans="1:7" ht="21.95" customHeight="1">
      <c r="A8" s="169" t="s">
        <v>300</v>
      </c>
      <c r="B8" s="170">
        <v>4100</v>
      </c>
      <c r="C8" s="171" t="s">
        <v>185</v>
      </c>
      <c r="D8" s="171" t="s">
        <v>8</v>
      </c>
      <c r="E8" s="171" t="s">
        <v>8</v>
      </c>
      <c r="F8" s="170">
        <f t="shared" si="0"/>
        <v>4100</v>
      </c>
      <c r="G8" s="170">
        <v>4100</v>
      </c>
    </row>
    <row r="9" spans="1:7" ht="21.95" customHeight="1">
      <c r="A9" s="169" t="s">
        <v>189</v>
      </c>
      <c r="B9" s="170">
        <v>52868</v>
      </c>
      <c r="C9" s="171" t="s">
        <v>185</v>
      </c>
      <c r="D9" s="171" t="s">
        <v>8</v>
      </c>
      <c r="E9" s="171" t="s">
        <v>8</v>
      </c>
      <c r="F9" s="170">
        <f t="shared" si="0"/>
        <v>52868</v>
      </c>
      <c r="G9" s="170">
        <v>66965</v>
      </c>
    </row>
    <row r="10" spans="1:7" ht="21.95" customHeight="1">
      <c r="A10" s="169" t="s">
        <v>190</v>
      </c>
      <c r="B10" s="170">
        <v>89</v>
      </c>
      <c r="C10" s="171" t="s">
        <v>185</v>
      </c>
      <c r="D10" s="171" t="s">
        <v>8</v>
      </c>
      <c r="E10" s="171" t="s">
        <v>8</v>
      </c>
      <c r="F10" s="170">
        <f t="shared" si="0"/>
        <v>89</v>
      </c>
      <c r="G10" s="170">
        <f>B10</f>
        <v>89</v>
      </c>
    </row>
    <row r="11" spans="1:7" ht="21.95" customHeight="1">
      <c r="A11" s="169" t="s">
        <v>191</v>
      </c>
      <c r="B11" s="170">
        <v>7540</v>
      </c>
      <c r="C11" s="171" t="s">
        <v>185</v>
      </c>
      <c r="D11" s="171" t="s">
        <v>8</v>
      </c>
      <c r="E11" s="171" t="s">
        <v>8</v>
      </c>
      <c r="F11" s="170">
        <f t="shared" si="0"/>
        <v>7540</v>
      </c>
      <c r="G11" s="170">
        <v>7540</v>
      </c>
    </row>
    <row r="12" spans="1:7" ht="21.95" customHeight="1">
      <c r="A12" s="169" t="s">
        <v>192</v>
      </c>
      <c r="B12" s="170">
        <v>4000000</v>
      </c>
      <c r="C12" s="171" t="s">
        <v>185</v>
      </c>
      <c r="D12" s="171" t="s">
        <v>8</v>
      </c>
      <c r="E12" s="171" t="s">
        <v>8</v>
      </c>
      <c r="F12" s="170">
        <f t="shared" si="0"/>
        <v>4000000</v>
      </c>
      <c r="G12" s="170">
        <v>4000000</v>
      </c>
    </row>
    <row r="13" spans="1:7" ht="21.95" customHeight="1">
      <c r="A13" s="169" t="s">
        <v>193</v>
      </c>
      <c r="B13" s="170">
        <v>84060</v>
      </c>
      <c r="C13" s="171" t="s">
        <v>185</v>
      </c>
      <c r="D13" s="171" t="s">
        <v>8</v>
      </c>
      <c r="E13" s="171" t="s">
        <v>8</v>
      </c>
      <c r="F13" s="170">
        <f>B13</f>
        <v>84060</v>
      </c>
      <c r="G13" s="170">
        <v>84060</v>
      </c>
    </row>
    <row r="14" spans="1:7" ht="21.95" customHeight="1">
      <c r="A14" s="169" t="s">
        <v>194</v>
      </c>
      <c r="B14" s="170">
        <v>333318</v>
      </c>
      <c r="C14" s="171" t="s">
        <v>185</v>
      </c>
      <c r="D14" s="171" t="s">
        <v>8</v>
      </c>
      <c r="E14" s="171" t="s">
        <v>8</v>
      </c>
      <c r="F14" s="170">
        <f>B14</f>
        <v>333318</v>
      </c>
      <c r="G14" s="170">
        <v>333318</v>
      </c>
    </row>
    <row r="15" spans="1:7" ht="21.95" customHeight="1">
      <c r="A15" s="169" t="s">
        <v>253</v>
      </c>
      <c r="B15" s="170">
        <v>50455</v>
      </c>
      <c r="C15" s="171" t="s">
        <v>185</v>
      </c>
      <c r="D15" s="171" t="s">
        <v>8</v>
      </c>
      <c r="E15" s="171" t="s">
        <v>8</v>
      </c>
      <c r="F15" s="170">
        <f>B15</f>
        <v>50455</v>
      </c>
      <c r="G15" s="170">
        <v>38645</v>
      </c>
    </row>
    <row r="16" spans="1:7" ht="21.95" customHeight="1">
      <c r="A16" s="169" t="s">
        <v>256</v>
      </c>
      <c r="B16" s="170">
        <v>25835</v>
      </c>
      <c r="C16" s="171" t="s">
        <v>185</v>
      </c>
      <c r="D16" s="171" t="s">
        <v>8</v>
      </c>
      <c r="E16" s="171" t="s">
        <v>8</v>
      </c>
      <c r="F16" s="170">
        <f>B16</f>
        <v>25835</v>
      </c>
      <c r="G16" s="170">
        <f>F16</f>
        <v>25835</v>
      </c>
    </row>
    <row r="17" spans="1:7" ht="21.95" customHeight="1">
      <c r="A17" s="173" t="s">
        <v>3</v>
      </c>
      <c r="B17" s="170">
        <f>SUM(B3:B16)</f>
        <v>13195359</v>
      </c>
      <c r="C17" s="171" t="s">
        <v>185</v>
      </c>
      <c r="D17" s="171" t="s">
        <v>257</v>
      </c>
      <c r="E17" s="171" t="s">
        <v>185</v>
      </c>
      <c r="F17" s="170">
        <f>SUM(F3:F16)</f>
        <v>13195359</v>
      </c>
      <c r="G17" s="170">
        <f>SUM(G3:G16)</f>
        <v>10997646</v>
      </c>
    </row>
  </sheetData>
  <phoneticPr fontId="36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7"/>
  <sheetViews>
    <sheetView view="pageBreakPreview" zoomScale="115" zoomScaleNormal="100" zoomScaleSheetLayoutView="115" workbookViewId="0">
      <selection activeCell="C7" sqref="C7"/>
    </sheetView>
  </sheetViews>
  <sheetFormatPr defaultColWidth="9" defaultRowHeight="15" customHeight="1"/>
  <cols>
    <col min="1" max="1" width="35.625" style="21" customWidth="1"/>
    <col min="2" max="6" width="18.125" style="21" customWidth="1"/>
    <col min="7" max="7" width="9" style="21" customWidth="1"/>
    <col min="8" max="16384" width="9" style="21"/>
  </cols>
  <sheetData>
    <row r="1" spans="1:6" ht="21" customHeight="1">
      <c r="A1" s="18" t="s">
        <v>13</v>
      </c>
      <c r="B1" s="18"/>
      <c r="C1" s="18"/>
      <c r="D1" s="19"/>
      <c r="E1" s="20"/>
      <c r="F1" s="20" t="s">
        <v>0</v>
      </c>
    </row>
    <row r="2" spans="1:6" ht="21" customHeight="1">
      <c r="A2" s="201" t="s">
        <v>27</v>
      </c>
      <c r="B2" s="203" t="s">
        <v>11</v>
      </c>
      <c r="C2" s="204"/>
      <c r="D2" s="204" t="s">
        <v>12</v>
      </c>
      <c r="E2" s="204"/>
      <c r="F2" s="203" t="s">
        <v>2</v>
      </c>
    </row>
    <row r="3" spans="1:6" ht="21" customHeight="1">
      <c r="A3" s="202"/>
      <c r="B3" s="49" t="s">
        <v>28</v>
      </c>
      <c r="C3" s="49" t="s">
        <v>10</v>
      </c>
      <c r="D3" s="49" t="s">
        <v>28</v>
      </c>
      <c r="E3" s="49" t="s">
        <v>10</v>
      </c>
      <c r="F3" s="205"/>
    </row>
    <row r="4" spans="1:6" ht="21" customHeight="1">
      <c r="A4" s="23" t="s">
        <v>33</v>
      </c>
      <c r="B4" s="22"/>
      <c r="C4" s="22"/>
      <c r="D4" s="22"/>
      <c r="E4" s="22"/>
      <c r="F4" s="24"/>
    </row>
    <row r="5" spans="1:6" ht="24" customHeight="1">
      <c r="A5" s="25" t="s">
        <v>34</v>
      </c>
      <c r="B5" s="26">
        <v>80795</v>
      </c>
      <c r="C5" s="26" t="s">
        <v>185</v>
      </c>
      <c r="D5" s="26">
        <v>17308</v>
      </c>
      <c r="E5" s="26" t="s">
        <v>185</v>
      </c>
      <c r="F5" s="26">
        <f>D5+B5</f>
        <v>98103</v>
      </c>
    </row>
    <row r="6" spans="1:6" ht="24" customHeight="1">
      <c r="A6" s="27" t="s">
        <v>3</v>
      </c>
      <c r="B6" s="26">
        <f>B5</f>
        <v>80795</v>
      </c>
      <c r="C6" s="26" t="s">
        <v>185</v>
      </c>
      <c r="D6" s="26">
        <f>D5</f>
        <v>17308</v>
      </c>
      <c r="E6" s="26" t="s">
        <v>185</v>
      </c>
      <c r="F6" s="26">
        <f>F5</f>
        <v>98103</v>
      </c>
    </row>
    <row r="7" spans="1:6" ht="15" customHeight="1">
      <c r="A7" s="28"/>
    </row>
  </sheetData>
  <mergeCells count="4">
    <mergeCell ref="A2:A3"/>
    <mergeCell ref="B2:C2"/>
    <mergeCell ref="D2:E2"/>
    <mergeCell ref="F2:F3"/>
  </mergeCells>
  <phoneticPr fontId="1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H25"/>
  <sheetViews>
    <sheetView view="pageBreakPreview" topLeftCell="A16" zoomScale="130" zoomScaleNormal="130" zoomScaleSheetLayoutView="130" workbookViewId="0">
      <selection activeCell="A7" sqref="A7"/>
    </sheetView>
  </sheetViews>
  <sheetFormatPr defaultRowHeight="24" customHeight="1"/>
  <cols>
    <col min="1" max="1" width="39.375" style="1" bestFit="1" customWidth="1"/>
    <col min="2" max="3" width="17.125" style="1" customWidth="1"/>
    <col min="4" max="4" width="6.625" style="1" customWidth="1"/>
    <col min="5" max="5" width="39.375" style="1" bestFit="1" customWidth="1"/>
    <col min="6" max="7" width="17.125" style="1" customWidth="1"/>
    <col min="8" max="8" width="9.375" style="1" customWidth="1"/>
    <col min="9" max="256" width="9" style="1"/>
    <col min="257" max="257" width="39.375" style="1" bestFit="1" customWidth="1"/>
    <col min="258" max="259" width="17.125" style="1" customWidth="1"/>
    <col min="260" max="260" width="6.625" style="1" customWidth="1"/>
    <col min="261" max="261" width="39.375" style="1" bestFit="1" customWidth="1"/>
    <col min="262" max="263" width="17.125" style="1" customWidth="1"/>
    <col min="264" max="264" width="9.375" style="1" customWidth="1"/>
    <col min="265" max="512" width="9" style="1"/>
    <col min="513" max="513" width="39.375" style="1" bestFit="1" customWidth="1"/>
    <col min="514" max="515" width="17.125" style="1" customWidth="1"/>
    <col min="516" max="516" width="6.625" style="1" customWidth="1"/>
    <col min="517" max="517" width="39.375" style="1" bestFit="1" customWidth="1"/>
    <col min="518" max="519" width="17.125" style="1" customWidth="1"/>
    <col min="520" max="520" width="9.375" style="1" customWidth="1"/>
    <col min="521" max="768" width="9" style="1"/>
    <col min="769" max="769" width="39.375" style="1" bestFit="1" customWidth="1"/>
    <col min="770" max="771" width="17.125" style="1" customWidth="1"/>
    <col min="772" max="772" width="6.625" style="1" customWidth="1"/>
    <col min="773" max="773" width="39.375" style="1" bestFit="1" customWidth="1"/>
    <col min="774" max="775" width="17.125" style="1" customWidth="1"/>
    <col min="776" max="776" width="9.375" style="1" customWidth="1"/>
    <col min="777" max="1024" width="9" style="1"/>
    <col min="1025" max="1025" width="39.375" style="1" bestFit="1" customWidth="1"/>
    <col min="1026" max="1027" width="17.125" style="1" customWidth="1"/>
    <col min="1028" max="1028" width="6.625" style="1" customWidth="1"/>
    <col min="1029" max="1029" width="39.375" style="1" bestFit="1" customWidth="1"/>
    <col min="1030" max="1031" width="17.125" style="1" customWidth="1"/>
    <col min="1032" max="1032" width="9.375" style="1" customWidth="1"/>
    <col min="1033" max="1280" width="9" style="1"/>
    <col min="1281" max="1281" width="39.375" style="1" bestFit="1" customWidth="1"/>
    <col min="1282" max="1283" width="17.125" style="1" customWidth="1"/>
    <col min="1284" max="1284" width="6.625" style="1" customWidth="1"/>
    <col min="1285" max="1285" width="39.375" style="1" bestFit="1" customWidth="1"/>
    <col min="1286" max="1287" width="17.125" style="1" customWidth="1"/>
    <col min="1288" max="1288" width="9.375" style="1" customWidth="1"/>
    <col min="1289" max="1536" width="9" style="1"/>
    <col min="1537" max="1537" width="39.375" style="1" bestFit="1" customWidth="1"/>
    <col min="1538" max="1539" width="17.125" style="1" customWidth="1"/>
    <col min="1540" max="1540" width="6.625" style="1" customWidth="1"/>
    <col min="1541" max="1541" width="39.375" style="1" bestFit="1" customWidth="1"/>
    <col min="1542" max="1543" width="17.125" style="1" customWidth="1"/>
    <col min="1544" max="1544" width="9.375" style="1" customWidth="1"/>
    <col min="1545" max="1792" width="9" style="1"/>
    <col min="1793" max="1793" width="39.375" style="1" bestFit="1" customWidth="1"/>
    <col min="1794" max="1795" width="17.125" style="1" customWidth="1"/>
    <col min="1796" max="1796" width="6.625" style="1" customWidth="1"/>
    <col min="1797" max="1797" width="39.375" style="1" bestFit="1" customWidth="1"/>
    <col min="1798" max="1799" width="17.125" style="1" customWidth="1"/>
    <col min="1800" max="1800" width="9.375" style="1" customWidth="1"/>
    <col min="1801" max="2048" width="9" style="1"/>
    <col min="2049" max="2049" width="39.375" style="1" bestFit="1" customWidth="1"/>
    <col min="2050" max="2051" width="17.125" style="1" customWidth="1"/>
    <col min="2052" max="2052" width="6.625" style="1" customWidth="1"/>
    <col min="2053" max="2053" width="39.375" style="1" bestFit="1" customWidth="1"/>
    <col min="2054" max="2055" width="17.125" style="1" customWidth="1"/>
    <col min="2056" max="2056" width="9.375" style="1" customWidth="1"/>
    <col min="2057" max="2304" width="9" style="1"/>
    <col min="2305" max="2305" width="39.375" style="1" bestFit="1" customWidth="1"/>
    <col min="2306" max="2307" width="17.125" style="1" customWidth="1"/>
    <col min="2308" max="2308" width="6.625" style="1" customWidth="1"/>
    <col min="2309" max="2309" width="39.375" style="1" bestFit="1" customWidth="1"/>
    <col min="2310" max="2311" width="17.125" style="1" customWidth="1"/>
    <col min="2312" max="2312" width="9.375" style="1" customWidth="1"/>
    <col min="2313" max="2560" width="9" style="1"/>
    <col min="2561" max="2561" width="39.375" style="1" bestFit="1" customWidth="1"/>
    <col min="2562" max="2563" width="17.125" style="1" customWidth="1"/>
    <col min="2564" max="2564" width="6.625" style="1" customWidth="1"/>
    <col min="2565" max="2565" width="39.375" style="1" bestFit="1" customWidth="1"/>
    <col min="2566" max="2567" width="17.125" style="1" customWidth="1"/>
    <col min="2568" max="2568" width="9.375" style="1" customWidth="1"/>
    <col min="2569" max="2816" width="9" style="1"/>
    <col min="2817" max="2817" width="39.375" style="1" bestFit="1" customWidth="1"/>
    <col min="2818" max="2819" width="17.125" style="1" customWidth="1"/>
    <col min="2820" max="2820" width="6.625" style="1" customWidth="1"/>
    <col min="2821" max="2821" width="39.375" style="1" bestFit="1" customWidth="1"/>
    <col min="2822" max="2823" width="17.125" style="1" customWidth="1"/>
    <col min="2824" max="2824" width="9.375" style="1" customWidth="1"/>
    <col min="2825" max="3072" width="9" style="1"/>
    <col min="3073" max="3073" width="39.375" style="1" bestFit="1" customWidth="1"/>
    <col min="3074" max="3075" width="17.125" style="1" customWidth="1"/>
    <col min="3076" max="3076" width="6.625" style="1" customWidth="1"/>
    <col min="3077" max="3077" width="39.375" style="1" bestFit="1" customWidth="1"/>
    <col min="3078" max="3079" width="17.125" style="1" customWidth="1"/>
    <col min="3080" max="3080" width="9.375" style="1" customWidth="1"/>
    <col min="3081" max="3328" width="9" style="1"/>
    <col min="3329" max="3329" width="39.375" style="1" bestFit="1" customWidth="1"/>
    <col min="3330" max="3331" width="17.125" style="1" customWidth="1"/>
    <col min="3332" max="3332" width="6.625" style="1" customWidth="1"/>
    <col min="3333" max="3333" width="39.375" style="1" bestFit="1" customWidth="1"/>
    <col min="3334" max="3335" width="17.125" style="1" customWidth="1"/>
    <col min="3336" max="3336" width="9.375" style="1" customWidth="1"/>
    <col min="3337" max="3584" width="9" style="1"/>
    <col min="3585" max="3585" width="39.375" style="1" bestFit="1" customWidth="1"/>
    <col min="3586" max="3587" width="17.125" style="1" customWidth="1"/>
    <col min="3588" max="3588" width="6.625" style="1" customWidth="1"/>
    <col min="3589" max="3589" width="39.375" style="1" bestFit="1" customWidth="1"/>
    <col min="3590" max="3591" width="17.125" style="1" customWidth="1"/>
    <col min="3592" max="3592" width="9.375" style="1" customWidth="1"/>
    <col min="3593" max="3840" width="9" style="1"/>
    <col min="3841" max="3841" width="39.375" style="1" bestFit="1" customWidth="1"/>
    <col min="3842" max="3843" width="17.125" style="1" customWidth="1"/>
    <col min="3844" max="3844" width="6.625" style="1" customWidth="1"/>
    <col min="3845" max="3845" width="39.375" style="1" bestFit="1" customWidth="1"/>
    <col min="3846" max="3847" width="17.125" style="1" customWidth="1"/>
    <col min="3848" max="3848" width="9.375" style="1" customWidth="1"/>
    <col min="3849" max="4096" width="9" style="1"/>
    <col min="4097" max="4097" width="39.375" style="1" bestFit="1" customWidth="1"/>
    <col min="4098" max="4099" width="17.125" style="1" customWidth="1"/>
    <col min="4100" max="4100" width="6.625" style="1" customWidth="1"/>
    <col min="4101" max="4101" width="39.375" style="1" bestFit="1" customWidth="1"/>
    <col min="4102" max="4103" width="17.125" style="1" customWidth="1"/>
    <col min="4104" max="4104" width="9.375" style="1" customWidth="1"/>
    <col min="4105" max="4352" width="9" style="1"/>
    <col min="4353" max="4353" width="39.375" style="1" bestFit="1" customWidth="1"/>
    <col min="4354" max="4355" width="17.125" style="1" customWidth="1"/>
    <col min="4356" max="4356" width="6.625" style="1" customWidth="1"/>
    <col min="4357" max="4357" width="39.375" style="1" bestFit="1" customWidth="1"/>
    <col min="4358" max="4359" width="17.125" style="1" customWidth="1"/>
    <col min="4360" max="4360" width="9.375" style="1" customWidth="1"/>
    <col min="4361" max="4608" width="9" style="1"/>
    <col min="4609" max="4609" width="39.375" style="1" bestFit="1" customWidth="1"/>
    <col min="4610" max="4611" width="17.125" style="1" customWidth="1"/>
    <col min="4612" max="4612" width="6.625" style="1" customWidth="1"/>
    <col min="4613" max="4613" width="39.375" style="1" bestFit="1" customWidth="1"/>
    <col min="4614" max="4615" width="17.125" style="1" customWidth="1"/>
    <col min="4616" max="4616" width="9.375" style="1" customWidth="1"/>
    <col min="4617" max="4864" width="9" style="1"/>
    <col min="4865" max="4865" width="39.375" style="1" bestFit="1" customWidth="1"/>
    <col min="4866" max="4867" width="17.125" style="1" customWidth="1"/>
    <col min="4868" max="4868" width="6.625" style="1" customWidth="1"/>
    <col min="4869" max="4869" width="39.375" style="1" bestFit="1" customWidth="1"/>
    <col min="4870" max="4871" width="17.125" style="1" customWidth="1"/>
    <col min="4872" max="4872" width="9.375" style="1" customWidth="1"/>
    <col min="4873" max="5120" width="9" style="1"/>
    <col min="5121" max="5121" width="39.375" style="1" bestFit="1" customWidth="1"/>
    <col min="5122" max="5123" width="17.125" style="1" customWidth="1"/>
    <col min="5124" max="5124" width="6.625" style="1" customWidth="1"/>
    <col min="5125" max="5125" width="39.375" style="1" bestFit="1" customWidth="1"/>
    <col min="5126" max="5127" width="17.125" style="1" customWidth="1"/>
    <col min="5128" max="5128" width="9.375" style="1" customWidth="1"/>
    <col min="5129" max="5376" width="9" style="1"/>
    <col min="5377" max="5377" width="39.375" style="1" bestFit="1" customWidth="1"/>
    <col min="5378" max="5379" width="17.125" style="1" customWidth="1"/>
    <col min="5380" max="5380" width="6.625" style="1" customWidth="1"/>
    <col min="5381" max="5381" width="39.375" style="1" bestFit="1" customWidth="1"/>
    <col min="5382" max="5383" width="17.125" style="1" customWidth="1"/>
    <col min="5384" max="5384" width="9.375" style="1" customWidth="1"/>
    <col min="5385" max="5632" width="9" style="1"/>
    <col min="5633" max="5633" width="39.375" style="1" bestFit="1" customWidth="1"/>
    <col min="5634" max="5635" width="17.125" style="1" customWidth="1"/>
    <col min="5636" max="5636" width="6.625" style="1" customWidth="1"/>
    <col min="5637" max="5637" width="39.375" style="1" bestFit="1" customWidth="1"/>
    <col min="5638" max="5639" width="17.125" style="1" customWidth="1"/>
    <col min="5640" max="5640" width="9.375" style="1" customWidth="1"/>
    <col min="5641" max="5888" width="9" style="1"/>
    <col min="5889" max="5889" width="39.375" style="1" bestFit="1" customWidth="1"/>
    <col min="5890" max="5891" width="17.125" style="1" customWidth="1"/>
    <col min="5892" max="5892" width="6.625" style="1" customWidth="1"/>
    <col min="5893" max="5893" width="39.375" style="1" bestFit="1" customWidth="1"/>
    <col min="5894" max="5895" width="17.125" style="1" customWidth="1"/>
    <col min="5896" max="5896" width="9.375" style="1" customWidth="1"/>
    <col min="5897" max="6144" width="9" style="1"/>
    <col min="6145" max="6145" width="39.375" style="1" bestFit="1" customWidth="1"/>
    <col min="6146" max="6147" width="17.125" style="1" customWidth="1"/>
    <col min="6148" max="6148" width="6.625" style="1" customWidth="1"/>
    <col min="6149" max="6149" width="39.375" style="1" bestFit="1" customWidth="1"/>
    <col min="6150" max="6151" width="17.125" style="1" customWidth="1"/>
    <col min="6152" max="6152" width="9.375" style="1" customWidth="1"/>
    <col min="6153" max="6400" width="9" style="1"/>
    <col min="6401" max="6401" width="39.375" style="1" bestFit="1" customWidth="1"/>
    <col min="6402" max="6403" width="17.125" style="1" customWidth="1"/>
    <col min="6404" max="6404" width="6.625" style="1" customWidth="1"/>
    <col min="6405" max="6405" width="39.375" style="1" bestFit="1" customWidth="1"/>
    <col min="6406" max="6407" width="17.125" style="1" customWidth="1"/>
    <col min="6408" max="6408" width="9.375" style="1" customWidth="1"/>
    <col min="6409" max="6656" width="9" style="1"/>
    <col min="6657" max="6657" width="39.375" style="1" bestFit="1" customWidth="1"/>
    <col min="6658" max="6659" width="17.125" style="1" customWidth="1"/>
    <col min="6660" max="6660" width="6.625" style="1" customWidth="1"/>
    <col min="6661" max="6661" width="39.375" style="1" bestFit="1" customWidth="1"/>
    <col min="6662" max="6663" width="17.125" style="1" customWidth="1"/>
    <col min="6664" max="6664" width="9.375" style="1" customWidth="1"/>
    <col min="6665" max="6912" width="9" style="1"/>
    <col min="6913" max="6913" width="39.375" style="1" bestFit="1" customWidth="1"/>
    <col min="6914" max="6915" width="17.125" style="1" customWidth="1"/>
    <col min="6916" max="6916" width="6.625" style="1" customWidth="1"/>
    <col min="6917" max="6917" width="39.375" style="1" bestFit="1" customWidth="1"/>
    <col min="6918" max="6919" width="17.125" style="1" customWidth="1"/>
    <col min="6920" max="6920" width="9.375" style="1" customWidth="1"/>
    <col min="6921" max="7168" width="9" style="1"/>
    <col min="7169" max="7169" width="39.375" style="1" bestFit="1" customWidth="1"/>
    <col min="7170" max="7171" width="17.125" style="1" customWidth="1"/>
    <col min="7172" max="7172" width="6.625" style="1" customWidth="1"/>
    <col min="7173" max="7173" width="39.375" style="1" bestFit="1" customWidth="1"/>
    <col min="7174" max="7175" width="17.125" style="1" customWidth="1"/>
    <col min="7176" max="7176" width="9.375" style="1" customWidth="1"/>
    <col min="7177" max="7424" width="9" style="1"/>
    <col min="7425" max="7425" width="39.375" style="1" bestFit="1" customWidth="1"/>
    <col min="7426" max="7427" width="17.125" style="1" customWidth="1"/>
    <col min="7428" max="7428" width="6.625" style="1" customWidth="1"/>
    <col min="7429" max="7429" width="39.375" style="1" bestFit="1" customWidth="1"/>
    <col min="7430" max="7431" width="17.125" style="1" customWidth="1"/>
    <col min="7432" max="7432" width="9.375" style="1" customWidth="1"/>
    <col min="7433" max="7680" width="9" style="1"/>
    <col min="7681" max="7681" width="39.375" style="1" bestFit="1" customWidth="1"/>
    <col min="7682" max="7683" width="17.125" style="1" customWidth="1"/>
    <col min="7684" max="7684" width="6.625" style="1" customWidth="1"/>
    <col min="7685" max="7685" width="39.375" style="1" bestFit="1" customWidth="1"/>
    <col min="7686" max="7687" width="17.125" style="1" customWidth="1"/>
    <col min="7688" max="7688" width="9.375" style="1" customWidth="1"/>
    <col min="7689" max="7936" width="9" style="1"/>
    <col min="7937" max="7937" width="39.375" style="1" bestFit="1" customWidth="1"/>
    <col min="7938" max="7939" width="17.125" style="1" customWidth="1"/>
    <col min="7940" max="7940" width="6.625" style="1" customWidth="1"/>
    <col min="7941" max="7941" width="39.375" style="1" bestFit="1" customWidth="1"/>
    <col min="7942" max="7943" width="17.125" style="1" customWidth="1"/>
    <col min="7944" max="7944" width="9.375" style="1" customWidth="1"/>
    <col min="7945" max="8192" width="9" style="1"/>
    <col min="8193" max="8193" width="39.375" style="1" bestFit="1" customWidth="1"/>
    <col min="8194" max="8195" width="17.125" style="1" customWidth="1"/>
    <col min="8196" max="8196" width="6.625" style="1" customWidth="1"/>
    <col min="8197" max="8197" width="39.375" style="1" bestFit="1" customWidth="1"/>
    <col min="8198" max="8199" width="17.125" style="1" customWidth="1"/>
    <col min="8200" max="8200" width="9.375" style="1" customWidth="1"/>
    <col min="8201" max="8448" width="9" style="1"/>
    <col min="8449" max="8449" width="39.375" style="1" bestFit="1" customWidth="1"/>
    <col min="8450" max="8451" width="17.125" style="1" customWidth="1"/>
    <col min="8452" max="8452" width="6.625" style="1" customWidth="1"/>
    <col min="8453" max="8453" width="39.375" style="1" bestFit="1" customWidth="1"/>
    <col min="8454" max="8455" width="17.125" style="1" customWidth="1"/>
    <col min="8456" max="8456" width="9.375" style="1" customWidth="1"/>
    <col min="8457" max="8704" width="9" style="1"/>
    <col min="8705" max="8705" width="39.375" style="1" bestFit="1" customWidth="1"/>
    <col min="8706" max="8707" width="17.125" style="1" customWidth="1"/>
    <col min="8708" max="8708" width="6.625" style="1" customWidth="1"/>
    <col min="8709" max="8709" width="39.375" style="1" bestFit="1" customWidth="1"/>
    <col min="8710" max="8711" width="17.125" style="1" customWidth="1"/>
    <col min="8712" max="8712" width="9.375" style="1" customWidth="1"/>
    <col min="8713" max="8960" width="9" style="1"/>
    <col min="8961" max="8961" width="39.375" style="1" bestFit="1" customWidth="1"/>
    <col min="8962" max="8963" width="17.125" style="1" customWidth="1"/>
    <col min="8964" max="8964" width="6.625" style="1" customWidth="1"/>
    <col min="8965" max="8965" width="39.375" style="1" bestFit="1" customWidth="1"/>
    <col min="8966" max="8967" width="17.125" style="1" customWidth="1"/>
    <col min="8968" max="8968" width="9.375" style="1" customWidth="1"/>
    <col min="8969" max="9216" width="9" style="1"/>
    <col min="9217" max="9217" width="39.375" style="1" bestFit="1" customWidth="1"/>
    <col min="9218" max="9219" width="17.125" style="1" customWidth="1"/>
    <col min="9220" max="9220" width="6.625" style="1" customWidth="1"/>
    <col min="9221" max="9221" width="39.375" style="1" bestFit="1" customWidth="1"/>
    <col min="9222" max="9223" width="17.125" style="1" customWidth="1"/>
    <col min="9224" max="9224" width="9.375" style="1" customWidth="1"/>
    <col min="9225" max="9472" width="9" style="1"/>
    <col min="9473" max="9473" width="39.375" style="1" bestFit="1" customWidth="1"/>
    <col min="9474" max="9475" width="17.125" style="1" customWidth="1"/>
    <col min="9476" max="9476" width="6.625" style="1" customWidth="1"/>
    <col min="9477" max="9477" width="39.375" style="1" bestFit="1" customWidth="1"/>
    <col min="9478" max="9479" width="17.125" style="1" customWidth="1"/>
    <col min="9480" max="9480" width="9.375" style="1" customWidth="1"/>
    <col min="9481" max="9728" width="9" style="1"/>
    <col min="9729" max="9729" width="39.375" style="1" bestFit="1" customWidth="1"/>
    <col min="9730" max="9731" width="17.125" style="1" customWidth="1"/>
    <col min="9732" max="9732" width="6.625" style="1" customWidth="1"/>
    <col min="9733" max="9733" width="39.375" style="1" bestFit="1" customWidth="1"/>
    <col min="9734" max="9735" width="17.125" style="1" customWidth="1"/>
    <col min="9736" max="9736" width="9.375" style="1" customWidth="1"/>
    <col min="9737" max="9984" width="9" style="1"/>
    <col min="9985" max="9985" width="39.375" style="1" bestFit="1" customWidth="1"/>
    <col min="9986" max="9987" width="17.125" style="1" customWidth="1"/>
    <col min="9988" max="9988" width="6.625" style="1" customWidth="1"/>
    <col min="9989" max="9989" width="39.375" style="1" bestFit="1" customWidth="1"/>
    <col min="9990" max="9991" width="17.125" style="1" customWidth="1"/>
    <col min="9992" max="9992" width="9.375" style="1" customWidth="1"/>
    <col min="9993" max="10240" width="9" style="1"/>
    <col min="10241" max="10241" width="39.375" style="1" bestFit="1" customWidth="1"/>
    <col min="10242" max="10243" width="17.125" style="1" customWidth="1"/>
    <col min="10244" max="10244" width="6.625" style="1" customWidth="1"/>
    <col min="10245" max="10245" width="39.375" style="1" bestFit="1" customWidth="1"/>
    <col min="10246" max="10247" width="17.125" style="1" customWidth="1"/>
    <col min="10248" max="10248" width="9.375" style="1" customWidth="1"/>
    <col min="10249" max="10496" width="9" style="1"/>
    <col min="10497" max="10497" width="39.375" style="1" bestFit="1" customWidth="1"/>
    <col min="10498" max="10499" width="17.125" style="1" customWidth="1"/>
    <col min="10500" max="10500" width="6.625" style="1" customWidth="1"/>
    <col min="10501" max="10501" width="39.375" style="1" bestFit="1" customWidth="1"/>
    <col min="10502" max="10503" width="17.125" style="1" customWidth="1"/>
    <col min="10504" max="10504" width="9.375" style="1" customWidth="1"/>
    <col min="10505" max="10752" width="9" style="1"/>
    <col min="10753" max="10753" width="39.375" style="1" bestFit="1" customWidth="1"/>
    <col min="10754" max="10755" width="17.125" style="1" customWidth="1"/>
    <col min="10756" max="10756" width="6.625" style="1" customWidth="1"/>
    <col min="10757" max="10757" width="39.375" style="1" bestFit="1" customWidth="1"/>
    <col min="10758" max="10759" width="17.125" style="1" customWidth="1"/>
    <col min="10760" max="10760" width="9.375" style="1" customWidth="1"/>
    <col min="10761" max="11008" width="9" style="1"/>
    <col min="11009" max="11009" width="39.375" style="1" bestFit="1" customWidth="1"/>
    <col min="11010" max="11011" width="17.125" style="1" customWidth="1"/>
    <col min="11012" max="11012" width="6.625" style="1" customWidth="1"/>
    <col min="11013" max="11013" width="39.375" style="1" bestFit="1" customWidth="1"/>
    <col min="11014" max="11015" width="17.125" style="1" customWidth="1"/>
    <col min="11016" max="11016" width="9.375" style="1" customWidth="1"/>
    <col min="11017" max="11264" width="9" style="1"/>
    <col min="11265" max="11265" width="39.375" style="1" bestFit="1" customWidth="1"/>
    <col min="11266" max="11267" width="17.125" style="1" customWidth="1"/>
    <col min="11268" max="11268" width="6.625" style="1" customWidth="1"/>
    <col min="11269" max="11269" width="39.375" style="1" bestFit="1" customWidth="1"/>
    <col min="11270" max="11271" width="17.125" style="1" customWidth="1"/>
    <col min="11272" max="11272" width="9.375" style="1" customWidth="1"/>
    <col min="11273" max="11520" width="9" style="1"/>
    <col min="11521" max="11521" width="39.375" style="1" bestFit="1" customWidth="1"/>
    <col min="11522" max="11523" width="17.125" style="1" customWidth="1"/>
    <col min="11524" max="11524" width="6.625" style="1" customWidth="1"/>
    <col min="11525" max="11525" width="39.375" style="1" bestFit="1" customWidth="1"/>
    <col min="11526" max="11527" width="17.125" style="1" customWidth="1"/>
    <col min="11528" max="11528" width="9.375" style="1" customWidth="1"/>
    <col min="11529" max="11776" width="9" style="1"/>
    <col min="11777" max="11777" width="39.375" style="1" bestFit="1" customWidth="1"/>
    <col min="11778" max="11779" width="17.125" style="1" customWidth="1"/>
    <col min="11780" max="11780" width="6.625" style="1" customWidth="1"/>
    <col min="11781" max="11781" width="39.375" style="1" bestFit="1" customWidth="1"/>
    <col min="11782" max="11783" width="17.125" style="1" customWidth="1"/>
    <col min="11784" max="11784" width="9.375" style="1" customWidth="1"/>
    <col min="11785" max="12032" width="9" style="1"/>
    <col min="12033" max="12033" width="39.375" style="1" bestFit="1" customWidth="1"/>
    <col min="12034" max="12035" width="17.125" style="1" customWidth="1"/>
    <col min="12036" max="12036" width="6.625" style="1" customWidth="1"/>
    <col min="12037" max="12037" width="39.375" style="1" bestFit="1" customWidth="1"/>
    <col min="12038" max="12039" width="17.125" style="1" customWidth="1"/>
    <col min="12040" max="12040" width="9.375" style="1" customWidth="1"/>
    <col min="12041" max="12288" width="9" style="1"/>
    <col min="12289" max="12289" width="39.375" style="1" bestFit="1" customWidth="1"/>
    <col min="12290" max="12291" width="17.125" style="1" customWidth="1"/>
    <col min="12292" max="12292" width="6.625" style="1" customWidth="1"/>
    <col min="12293" max="12293" width="39.375" style="1" bestFit="1" customWidth="1"/>
    <col min="12294" max="12295" width="17.125" style="1" customWidth="1"/>
    <col min="12296" max="12296" width="9.375" style="1" customWidth="1"/>
    <col min="12297" max="12544" width="9" style="1"/>
    <col min="12545" max="12545" width="39.375" style="1" bestFit="1" customWidth="1"/>
    <col min="12546" max="12547" width="17.125" style="1" customWidth="1"/>
    <col min="12548" max="12548" width="6.625" style="1" customWidth="1"/>
    <col min="12549" max="12549" width="39.375" style="1" bestFit="1" customWidth="1"/>
    <col min="12550" max="12551" width="17.125" style="1" customWidth="1"/>
    <col min="12552" max="12552" width="9.375" style="1" customWidth="1"/>
    <col min="12553" max="12800" width="9" style="1"/>
    <col min="12801" max="12801" width="39.375" style="1" bestFit="1" customWidth="1"/>
    <col min="12802" max="12803" width="17.125" style="1" customWidth="1"/>
    <col min="12804" max="12804" width="6.625" style="1" customWidth="1"/>
    <col min="12805" max="12805" width="39.375" style="1" bestFit="1" customWidth="1"/>
    <col min="12806" max="12807" width="17.125" style="1" customWidth="1"/>
    <col min="12808" max="12808" width="9.375" style="1" customWidth="1"/>
    <col min="12809" max="13056" width="9" style="1"/>
    <col min="13057" max="13057" width="39.375" style="1" bestFit="1" customWidth="1"/>
    <col min="13058" max="13059" width="17.125" style="1" customWidth="1"/>
    <col min="13060" max="13060" width="6.625" style="1" customWidth="1"/>
    <col min="13061" max="13061" width="39.375" style="1" bestFit="1" customWidth="1"/>
    <col min="13062" max="13063" width="17.125" style="1" customWidth="1"/>
    <col min="13064" max="13064" width="9.375" style="1" customWidth="1"/>
    <col min="13065" max="13312" width="9" style="1"/>
    <col min="13313" max="13313" width="39.375" style="1" bestFit="1" customWidth="1"/>
    <col min="13314" max="13315" width="17.125" style="1" customWidth="1"/>
    <col min="13316" max="13316" width="6.625" style="1" customWidth="1"/>
    <col min="13317" max="13317" width="39.375" style="1" bestFit="1" customWidth="1"/>
    <col min="13318" max="13319" width="17.125" style="1" customWidth="1"/>
    <col min="13320" max="13320" width="9.375" style="1" customWidth="1"/>
    <col min="13321" max="13568" width="9" style="1"/>
    <col min="13569" max="13569" width="39.375" style="1" bestFit="1" customWidth="1"/>
    <col min="13570" max="13571" width="17.125" style="1" customWidth="1"/>
    <col min="13572" max="13572" width="6.625" style="1" customWidth="1"/>
    <col min="13573" max="13573" width="39.375" style="1" bestFit="1" customWidth="1"/>
    <col min="13574" max="13575" width="17.125" style="1" customWidth="1"/>
    <col min="13576" max="13576" width="9.375" style="1" customWidth="1"/>
    <col min="13577" max="13824" width="9" style="1"/>
    <col min="13825" max="13825" width="39.375" style="1" bestFit="1" customWidth="1"/>
    <col min="13826" max="13827" width="17.125" style="1" customWidth="1"/>
    <col min="13828" max="13828" width="6.625" style="1" customWidth="1"/>
    <col min="13829" max="13829" width="39.375" style="1" bestFit="1" customWidth="1"/>
    <col min="13830" max="13831" width="17.125" style="1" customWidth="1"/>
    <col min="13832" max="13832" width="9.375" style="1" customWidth="1"/>
    <col min="13833" max="14080" width="9" style="1"/>
    <col min="14081" max="14081" width="39.375" style="1" bestFit="1" customWidth="1"/>
    <col min="14082" max="14083" width="17.125" style="1" customWidth="1"/>
    <col min="14084" max="14084" width="6.625" style="1" customWidth="1"/>
    <col min="14085" max="14085" width="39.375" style="1" bestFit="1" customWidth="1"/>
    <col min="14086" max="14087" width="17.125" style="1" customWidth="1"/>
    <col min="14088" max="14088" width="9.375" style="1" customWidth="1"/>
    <col min="14089" max="14336" width="9" style="1"/>
    <col min="14337" max="14337" width="39.375" style="1" bestFit="1" customWidth="1"/>
    <col min="14338" max="14339" width="17.125" style="1" customWidth="1"/>
    <col min="14340" max="14340" width="6.625" style="1" customWidth="1"/>
    <col min="14341" max="14341" width="39.375" style="1" bestFit="1" customWidth="1"/>
    <col min="14342" max="14343" width="17.125" style="1" customWidth="1"/>
    <col min="14344" max="14344" width="9.375" style="1" customWidth="1"/>
    <col min="14345" max="14592" width="9" style="1"/>
    <col min="14593" max="14593" width="39.375" style="1" bestFit="1" customWidth="1"/>
    <col min="14594" max="14595" width="17.125" style="1" customWidth="1"/>
    <col min="14596" max="14596" width="6.625" style="1" customWidth="1"/>
    <col min="14597" max="14597" width="39.375" style="1" bestFit="1" customWidth="1"/>
    <col min="14598" max="14599" width="17.125" style="1" customWidth="1"/>
    <col min="14600" max="14600" width="9.375" style="1" customWidth="1"/>
    <col min="14601" max="14848" width="9" style="1"/>
    <col min="14849" max="14849" width="39.375" style="1" bestFit="1" customWidth="1"/>
    <col min="14850" max="14851" width="17.125" style="1" customWidth="1"/>
    <col min="14852" max="14852" width="6.625" style="1" customWidth="1"/>
    <col min="14853" max="14853" width="39.375" style="1" bestFit="1" customWidth="1"/>
    <col min="14854" max="14855" width="17.125" style="1" customWidth="1"/>
    <col min="14856" max="14856" width="9.375" style="1" customWidth="1"/>
    <col min="14857" max="15104" width="9" style="1"/>
    <col min="15105" max="15105" width="39.375" style="1" bestFit="1" customWidth="1"/>
    <col min="15106" max="15107" width="17.125" style="1" customWidth="1"/>
    <col min="15108" max="15108" width="6.625" style="1" customWidth="1"/>
    <col min="15109" max="15109" width="39.375" style="1" bestFit="1" customWidth="1"/>
    <col min="15110" max="15111" width="17.125" style="1" customWidth="1"/>
    <col min="15112" max="15112" width="9.375" style="1" customWidth="1"/>
    <col min="15113" max="15360" width="9" style="1"/>
    <col min="15361" max="15361" width="39.375" style="1" bestFit="1" customWidth="1"/>
    <col min="15362" max="15363" width="17.125" style="1" customWidth="1"/>
    <col min="15364" max="15364" width="6.625" style="1" customWidth="1"/>
    <col min="15365" max="15365" width="39.375" style="1" bestFit="1" customWidth="1"/>
    <col min="15366" max="15367" width="17.125" style="1" customWidth="1"/>
    <col min="15368" max="15368" width="9.375" style="1" customWidth="1"/>
    <col min="15369" max="15616" width="9" style="1"/>
    <col min="15617" max="15617" width="39.375" style="1" bestFit="1" customWidth="1"/>
    <col min="15618" max="15619" width="17.125" style="1" customWidth="1"/>
    <col min="15620" max="15620" width="6.625" style="1" customWidth="1"/>
    <col min="15621" max="15621" width="39.375" style="1" bestFit="1" customWidth="1"/>
    <col min="15622" max="15623" width="17.125" style="1" customWidth="1"/>
    <col min="15624" max="15624" width="9.375" style="1" customWidth="1"/>
    <col min="15625" max="15872" width="9" style="1"/>
    <col min="15873" max="15873" width="39.375" style="1" bestFit="1" customWidth="1"/>
    <col min="15874" max="15875" width="17.125" style="1" customWidth="1"/>
    <col min="15876" max="15876" width="6.625" style="1" customWidth="1"/>
    <col min="15877" max="15877" width="39.375" style="1" bestFit="1" customWidth="1"/>
    <col min="15878" max="15879" width="17.125" style="1" customWidth="1"/>
    <col min="15880" max="15880" width="9.375" style="1" customWidth="1"/>
    <col min="15881" max="16128" width="9" style="1"/>
    <col min="16129" max="16129" width="39.375" style="1" bestFit="1" customWidth="1"/>
    <col min="16130" max="16131" width="17.125" style="1" customWidth="1"/>
    <col min="16132" max="16132" width="6.625" style="1" customWidth="1"/>
    <col min="16133" max="16133" width="39.375" style="1" bestFit="1" customWidth="1"/>
    <col min="16134" max="16135" width="17.125" style="1" customWidth="1"/>
    <col min="16136" max="16136" width="9.375" style="1" customWidth="1"/>
    <col min="16137" max="16384" width="9" style="1"/>
  </cols>
  <sheetData>
    <row r="1" spans="1:8" ht="24" customHeight="1">
      <c r="A1" s="1" t="s">
        <v>20</v>
      </c>
      <c r="C1" s="29" t="s">
        <v>21</v>
      </c>
      <c r="E1" s="1" t="s">
        <v>22</v>
      </c>
      <c r="G1" s="29" t="s">
        <v>21</v>
      </c>
      <c r="H1" s="29"/>
    </row>
    <row r="2" spans="1:8" ht="24" customHeight="1">
      <c r="A2" s="50" t="s">
        <v>23</v>
      </c>
      <c r="B2" s="50" t="s">
        <v>24</v>
      </c>
      <c r="C2" s="50" t="s">
        <v>25</v>
      </c>
      <c r="E2" s="50" t="s">
        <v>23</v>
      </c>
      <c r="F2" s="50" t="s">
        <v>24</v>
      </c>
      <c r="G2" s="50" t="s">
        <v>25</v>
      </c>
    </row>
    <row r="3" spans="1:8" ht="11.25" customHeight="1">
      <c r="A3" s="30" t="s">
        <v>113</v>
      </c>
      <c r="B3" s="31"/>
      <c r="C3" s="31"/>
      <c r="E3" s="30" t="s">
        <v>114</v>
      </c>
      <c r="F3" s="31"/>
      <c r="G3" s="31"/>
    </row>
    <row r="4" spans="1:8" ht="24" customHeight="1">
      <c r="A4" s="144" t="s">
        <v>115</v>
      </c>
      <c r="B4" s="145">
        <v>408406</v>
      </c>
      <c r="C4" s="177">
        <v>-5511</v>
      </c>
      <c r="D4" s="3"/>
      <c r="E4" s="144" t="s">
        <v>128</v>
      </c>
      <c r="F4" s="62">
        <v>822</v>
      </c>
      <c r="G4" s="177">
        <v>0</v>
      </c>
    </row>
    <row r="5" spans="1:8" ht="24" customHeight="1" thickBot="1">
      <c r="A5" s="146" t="s">
        <v>128</v>
      </c>
      <c r="B5" s="145">
        <v>30887</v>
      </c>
      <c r="C5" s="177">
        <v>-924</v>
      </c>
      <c r="D5" s="3"/>
      <c r="E5" s="147" t="s">
        <v>26</v>
      </c>
      <c r="F5" s="56">
        <f>SUM(F2:F4)</f>
        <v>822</v>
      </c>
      <c r="G5" s="57">
        <f>SUM(G2:G4)</f>
        <v>0</v>
      </c>
    </row>
    <row r="6" spans="1:8" ht="24" customHeight="1" thickTop="1">
      <c r="A6" s="146" t="s">
        <v>116</v>
      </c>
      <c r="B6" s="145">
        <v>1967</v>
      </c>
      <c r="C6" s="177">
        <v>-1266</v>
      </c>
      <c r="D6" s="3"/>
      <c r="E6" s="178"/>
      <c r="F6" s="179"/>
      <c r="G6" s="180"/>
    </row>
    <row r="7" spans="1:8" ht="24" customHeight="1" thickBot="1">
      <c r="A7" s="147" t="s">
        <v>26</v>
      </c>
      <c r="B7" s="56">
        <f>SUM(B4:B6)</f>
        <v>441260</v>
      </c>
      <c r="C7" s="57">
        <f>SUM(C4:C6)</f>
        <v>-7701</v>
      </c>
      <c r="D7" s="3"/>
      <c r="E7" s="181"/>
      <c r="F7" s="182"/>
      <c r="G7" s="183"/>
    </row>
    <row r="8" spans="1:8" ht="12" customHeight="1" thickTop="1">
      <c r="A8" s="148" t="s">
        <v>117</v>
      </c>
      <c r="B8" s="58"/>
      <c r="C8" s="59"/>
      <c r="D8" s="3"/>
      <c r="E8" s="148" t="s">
        <v>118</v>
      </c>
      <c r="F8" s="58"/>
      <c r="G8" s="59"/>
    </row>
    <row r="9" spans="1:8" ht="24" customHeight="1">
      <c r="A9" s="144" t="s">
        <v>119</v>
      </c>
      <c r="B9" s="60"/>
      <c r="C9" s="61"/>
      <c r="D9" s="3"/>
      <c r="E9" s="144" t="s">
        <v>120</v>
      </c>
      <c r="F9" s="60"/>
      <c r="G9" s="61"/>
    </row>
    <row r="10" spans="1:8" ht="24" customHeight="1">
      <c r="A10" s="144" t="s">
        <v>121</v>
      </c>
      <c r="B10" s="62">
        <v>386329</v>
      </c>
      <c r="C10" s="206">
        <v>-84258</v>
      </c>
      <c r="D10" s="3"/>
      <c r="E10" s="144" t="s">
        <v>121</v>
      </c>
      <c r="F10" s="62">
        <v>153494</v>
      </c>
      <c r="G10" s="206">
        <v>-276</v>
      </c>
    </row>
    <row r="11" spans="1:8" ht="24" customHeight="1">
      <c r="A11" s="144" t="s">
        <v>122</v>
      </c>
      <c r="B11" s="62">
        <v>384438</v>
      </c>
      <c r="C11" s="207"/>
      <c r="D11" s="3"/>
      <c r="E11" s="144" t="s">
        <v>122</v>
      </c>
      <c r="F11" s="62">
        <v>139646</v>
      </c>
      <c r="G11" s="207"/>
    </row>
    <row r="12" spans="1:8" ht="24" customHeight="1">
      <c r="A12" s="144" t="s">
        <v>123</v>
      </c>
      <c r="B12" s="62">
        <v>73520</v>
      </c>
      <c r="C12" s="207"/>
      <c r="D12" s="3"/>
      <c r="E12" s="144" t="s">
        <v>123</v>
      </c>
      <c r="F12" s="62">
        <v>23627</v>
      </c>
      <c r="G12" s="207"/>
    </row>
    <row r="13" spans="1:8" ht="24" customHeight="1">
      <c r="A13" s="144" t="s">
        <v>124</v>
      </c>
      <c r="B13" s="62">
        <v>37742</v>
      </c>
      <c r="C13" s="207"/>
      <c r="D13" s="3"/>
      <c r="E13" s="144" t="s">
        <v>124</v>
      </c>
      <c r="F13" s="62">
        <v>13372</v>
      </c>
      <c r="G13" s="207"/>
    </row>
    <row r="14" spans="1:8" ht="24" customHeight="1">
      <c r="A14" s="144" t="s">
        <v>174</v>
      </c>
      <c r="B14" s="62">
        <v>8203</v>
      </c>
      <c r="C14" s="207"/>
      <c r="D14" s="3"/>
      <c r="E14" s="144" t="s">
        <v>174</v>
      </c>
      <c r="F14" s="62">
        <v>1962</v>
      </c>
      <c r="G14" s="208"/>
    </row>
    <row r="15" spans="1:8" ht="24" customHeight="1">
      <c r="A15" s="144" t="s">
        <v>259</v>
      </c>
      <c r="B15" s="62">
        <v>16</v>
      </c>
      <c r="C15" s="208"/>
      <c r="D15" s="3"/>
      <c r="E15" s="144"/>
      <c r="F15" s="62"/>
      <c r="G15" s="174"/>
    </row>
    <row r="16" spans="1:8" ht="24" customHeight="1">
      <c r="A16" s="146" t="s">
        <v>125</v>
      </c>
      <c r="B16" s="32"/>
      <c r="C16" s="63"/>
      <c r="D16" s="3"/>
      <c r="E16" s="146" t="s">
        <v>126</v>
      </c>
      <c r="F16" s="32"/>
      <c r="G16" s="63"/>
    </row>
    <row r="17" spans="1:7" ht="24" customHeight="1">
      <c r="A17" s="146" t="s">
        <v>129</v>
      </c>
      <c r="B17" s="64">
        <v>810784</v>
      </c>
      <c r="C17" s="65">
        <v>-54169</v>
      </c>
      <c r="D17" s="3"/>
      <c r="E17" s="146" t="s">
        <v>260</v>
      </c>
      <c r="F17" s="64">
        <v>99059</v>
      </c>
      <c r="G17" s="127">
        <v>-28</v>
      </c>
    </row>
    <row r="18" spans="1:7" ht="24" customHeight="1">
      <c r="A18" s="146" t="s">
        <v>130</v>
      </c>
      <c r="B18" s="64">
        <v>419880</v>
      </c>
      <c r="C18" s="65">
        <v>-28052</v>
      </c>
      <c r="D18" s="3"/>
      <c r="E18" s="146" t="s">
        <v>263</v>
      </c>
      <c r="F18" s="64">
        <v>8434</v>
      </c>
      <c r="G18" s="127">
        <v>-2</v>
      </c>
    </row>
    <row r="19" spans="1:7" ht="24" customHeight="1">
      <c r="A19" s="146" t="s">
        <v>261</v>
      </c>
      <c r="B19" s="64">
        <v>116431</v>
      </c>
      <c r="C19" s="127">
        <v>-7779</v>
      </c>
      <c r="D19" s="3"/>
      <c r="E19" s="146" t="s">
        <v>264</v>
      </c>
      <c r="F19" s="64">
        <v>6700</v>
      </c>
      <c r="G19" s="127">
        <v>-2</v>
      </c>
    </row>
    <row r="20" spans="1:7" ht="24" customHeight="1">
      <c r="A20" s="146" t="s">
        <v>175</v>
      </c>
      <c r="B20" s="64">
        <v>106207</v>
      </c>
      <c r="C20" s="127">
        <v>-7096</v>
      </c>
      <c r="D20" s="3"/>
      <c r="E20" s="146" t="s">
        <v>130</v>
      </c>
      <c r="F20" s="64">
        <v>4702</v>
      </c>
      <c r="G20" s="127">
        <v>-1</v>
      </c>
    </row>
    <row r="21" spans="1:7" ht="24" customHeight="1">
      <c r="A21" s="146" t="s">
        <v>15</v>
      </c>
      <c r="B21" s="64">
        <v>276843</v>
      </c>
      <c r="C21" s="65">
        <v>-17836</v>
      </c>
      <c r="D21" s="3"/>
      <c r="E21" s="146" t="s">
        <v>127</v>
      </c>
      <c r="F21" s="64">
        <v>7107</v>
      </c>
      <c r="G21" s="127">
        <v>-3</v>
      </c>
    </row>
    <row r="22" spans="1:7" ht="24" customHeight="1" thickBot="1">
      <c r="A22" s="149" t="s">
        <v>26</v>
      </c>
      <c r="B22" s="56">
        <f>SUM(B10:B21)</f>
        <v>2620393</v>
      </c>
      <c r="C22" s="57">
        <f>SUM(C10:C21)</f>
        <v>-199190</v>
      </c>
      <c r="D22" s="3"/>
      <c r="E22" s="147" t="s">
        <v>26</v>
      </c>
      <c r="F22" s="56">
        <f>SUM(F10:F21)</f>
        <v>458103</v>
      </c>
      <c r="G22" s="57">
        <f>SUM(G10:G21)</f>
        <v>-312</v>
      </c>
    </row>
    <row r="23" spans="1:7" ht="24" customHeight="1" thickTop="1">
      <c r="A23" s="150" t="s">
        <v>3</v>
      </c>
      <c r="B23" s="62">
        <f>B7+B22</f>
        <v>3061653</v>
      </c>
      <c r="C23" s="66">
        <f>C7+C22</f>
        <v>-206891</v>
      </c>
      <c r="D23" s="3"/>
      <c r="E23" s="151" t="s">
        <v>3</v>
      </c>
      <c r="F23" s="62">
        <f>F5+F22</f>
        <v>458925</v>
      </c>
      <c r="G23" s="66">
        <f>G5+G22</f>
        <v>-312</v>
      </c>
    </row>
    <row r="25" spans="1:7" ht="24" customHeight="1">
      <c r="E25" s="68"/>
      <c r="F25" s="69"/>
      <c r="G25" s="70"/>
    </row>
  </sheetData>
  <mergeCells count="2">
    <mergeCell ref="G10:G14"/>
    <mergeCell ref="C10:C15"/>
  </mergeCells>
  <phoneticPr fontId="12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L29"/>
  <sheetViews>
    <sheetView view="pageBreakPreview" topLeftCell="A19" zoomScale="130" zoomScaleNormal="100" zoomScaleSheetLayoutView="130" workbookViewId="0">
      <selection activeCell="E21" sqref="E21"/>
    </sheetView>
  </sheetViews>
  <sheetFormatPr defaultColWidth="9" defaultRowHeight="15" customHeight="1"/>
  <cols>
    <col min="1" max="1" width="4.125" style="75" customWidth="1"/>
    <col min="2" max="2" width="22.5" style="75" customWidth="1"/>
    <col min="3" max="3" width="11.625" style="75" customWidth="1"/>
    <col min="4" max="4" width="14.625" style="75" customWidth="1"/>
    <col min="5" max="12" width="11.625" style="75" customWidth="1"/>
    <col min="13" max="13" width="9" style="75" customWidth="1"/>
    <col min="14" max="16384" width="9" style="75"/>
  </cols>
  <sheetData>
    <row r="1" spans="1:12" ht="15" customHeight="1">
      <c r="B1" s="76" t="s">
        <v>195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8" customHeight="1">
      <c r="B2" s="76" t="s">
        <v>196</v>
      </c>
      <c r="C2" s="78"/>
      <c r="D2" s="79"/>
      <c r="E2" s="79"/>
      <c r="F2" s="79"/>
      <c r="G2" s="79"/>
      <c r="H2" s="79"/>
      <c r="I2" s="79"/>
      <c r="J2" s="79"/>
      <c r="K2" s="79"/>
      <c r="L2" s="79" t="s">
        <v>197</v>
      </c>
    </row>
    <row r="3" spans="1:12" ht="15" customHeight="1">
      <c r="B3" s="215" t="s">
        <v>18</v>
      </c>
      <c r="C3" s="209" t="s">
        <v>198</v>
      </c>
      <c r="D3" s="131"/>
      <c r="E3" s="216" t="s">
        <v>199</v>
      </c>
      <c r="F3" s="218" t="s">
        <v>200</v>
      </c>
      <c r="G3" s="215" t="s">
        <v>201</v>
      </c>
      <c r="H3" s="218" t="s">
        <v>202</v>
      </c>
      <c r="I3" s="209" t="s">
        <v>203</v>
      </c>
      <c r="J3" s="132"/>
      <c r="K3" s="133"/>
      <c r="L3" s="205" t="s">
        <v>19</v>
      </c>
    </row>
    <row r="4" spans="1:12" ht="15" customHeight="1">
      <c r="B4" s="202"/>
      <c r="C4" s="210"/>
      <c r="D4" s="80" t="s">
        <v>204</v>
      </c>
      <c r="E4" s="217"/>
      <c r="F4" s="202"/>
      <c r="G4" s="202"/>
      <c r="H4" s="202"/>
      <c r="I4" s="210"/>
      <c r="J4" s="81" t="s">
        <v>205</v>
      </c>
      <c r="K4" s="81" t="s">
        <v>206</v>
      </c>
      <c r="L4" s="205"/>
    </row>
    <row r="5" spans="1:12" ht="18" customHeight="1">
      <c r="B5" s="82" t="s">
        <v>207</v>
      </c>
      <c r="C5" s="83"/>
      <c r="D5" s="84"/>
      <c r="E5" s="85"/>
      <c r="F5" s="83"/>
      <c r="G5" s="83"/>
      <c r="H5" s="83"/>
      <c r="I5" s="83"/>
      <c r="J5" s="83"/>
      <c r="K5" s="83"/>
      <c r="L5" s="83"/>
    </row>
    <row r="6" spans="1:12" ht="18" customHeight="1">
      <c r="A6" s="75">
        <v>1</v>
      </c>
      <c r="B6" s="86" t="s">
        <v>208</v>
      </c>
      <c r="C6" s="163">
        <v>14268779</v>
      </c>
      <c r="D6" s="96">
        <v>1478707</v>
      </c>
      <c r="E6" s="163">
        <v>3604517</v>
      </c>
      <c r="F6" s="163">
        <v>2579532</v>
      </c>
      <c r="G6" s="163">
        <v>6581648</v>
      </c>
      <c r="H6" s="163">
        <v>282720</v>
      </c>
      <c r="I6" s="163" t="s">
        <v>8</v>
      </c>
      <c r="J6" s="163" t="s">
        <v>8</v>
      </c>
      <c r="K6" s="163" t="s">
        <v>8</v>
      </c>
      <c r="L6" s="163">
        <v>1220362</v>
      </c>
    </row>
    <row r="7" spans="1:12" ht="18" customHeight="1">
      <c r="A7" s="75">
        <v>2</v>
      </c>
      <c r="B7" s="86" t="s">
        <v>209</v>
      </c>
      <c r="C7" s="163">
        <v>1812278</v>
      </c>
      <c r="D7" s="96">
        <v>385822</v>
      </c>
      <c r="E7" s="163">
        <v>717820</v>
      </c>
      <c r="F7" s="163" t="s">
        <v>8</v>
      </c>
      <c r="G7" s="163">
        <v>772507</v>
      </c>
      <c r="H7" s="163">
        <v>321951</v>
      </c>
      <c r="I7" s="163" t="s">
        <v>8</v>
      </c>
      <c r="J7" s="163" t="s">
        <v>8</v>
      </c>
      <c r="K7" s="163" t="s">
        <v>8</v>
      </c>
      <c r="L7" s="163" t="s">
        <v>8</v>
      </c>
    </row>
    <row r="8" spans="1:12" ht="18" customHeight="1">
      <c r="A8" s="75">
        <v>3</v>
      </c>
      <c r="B8" s="86" t="s">
        <v>210</v>
      </c>
      <c r="C8" s="163">
        <v>153279</v>
      </c>
      <c r="D8" s="96">
        <v>29689</v>
      </c>
      <c r="E8" s="163">
        <v>147979</v>
      </c>
      <c r="F8" s="163" t="s">
        <v>8</v>
      </c>
      <c r="G8" s="163">
        <v>5300</v>
      </c>
      <c r="H8" s="163" t="s">
        <v>8</v>
      </c>
      <c r="I8" s="163" t="s">
        <v>8</v>
      </c>
      <c r="J8" s="163" t="s">
        <v>8</v>
      </c>
      <c r="K8" s="163" t="s">
        <v>8</v>
      </c>
      <c r="L8" s="163" t="s">
        <v>8</v>
      </c>
    </row>
    <row r="9" spans="1:12" ht="18" customHeight="1">
      <c r="A9" s="75">
        <v>4</v>
      </c>
      <c r="B9" s="86" t="s">
        <v>211</v>
      </c>
      <c r="C9" s="163">
        <v>12823258</v>
      </c>
      <c r="D9" s="96">
        <v>1138128</v>
      </c>
      <c r="E9" s="163">
        <v>7513621</v>
      </c>
      <c r="F9" s="163">
        <v>260630</v>
      </c>
      <c r="G9" s="163">
        <v>4599584</v>
      </c>
      <c r="H9" s="163">
        <v>434403</v>
      </c>
      <c r="I9" s="163" t="s">
        <v>8</v>
      </c>
      <c r="J9" s="163" t="s">
        <v>8</v>
      </c>
      <c r="K9" s="163" t="s">
        <v>8</v>
      </c>
      <c r="L9" s="163">
        <v>15020</v>
      </c>
    </row>
    <row r="10" spans="1:12" ht="18" customHeight="1">
      <c r="A10" s="75">
        <v>5</v>
      </c>
      <c r="B10" s="86" t="s">
        <v>212</v>
      </c>
      <c r="C10" s="163">
        <v>48872825</v>
      </c>
      <c r="D10" s="96">
        <v>4366326</v>
      </c>
      <c r="E10" s="163">
        <v>258746</v>
      </c>
      <c r="F10" s="163">
        <v>4980605</v>
      </c>
      <c r="G10" s="163">
        <v>42877922</v>
      </c>
      <c r="H10" s="163">
        <v>17323</v>
      </c>
      <c r="I10" s="163" t="s">
        <v>8</v>
      </c>
      <c r="J10" s="163" t="s">
        <v>8</v>
      </c>
      <c r="K10" s="163" t="s">
        <v>8</v>
      </c>
      <c r="L10" s="163">
        <v>738229</v>
      </c>
    </row>
    <row r="11" spans="1:12" ht="18" customHeight="1">
      <c r="A11" s="75">
        <v>6</v>
      </c>
      <c r="B11" s="86" t="s">
        <v>15</v>
      </c>
      <c r="C11" s="164">
        <v>15261959</v>
      </c>
      <c r="D11" s="96">
        <v>1501983</v>
      </c>
      <c r="E11" s="163">
        <v>2206734</v>
      </c>
      <c r="F11" s="163">
        <v>613520</v>
      </c>
      <c r="G11" s="163">
        <v>10025313</v>
      </c>
      <c r="H11" s="163"/>
      <c r="I11" s="163" t="s">
        <v>8</v>
      </c>
      <c r="J11" s="163" t="s">
        <v>8</v>
      </c>
      <c r="K11" s="163" t="s">
        <v>8</v>
      </c>
      <c r="L11" s="163">
        <v>2416392</v>
      </c>
    </row>
    <row r="12" spans="1:12" ht="18" customHeight="1">
      <c r="B12" s="86" t="s">
        <v>213</v>
      </c>
      <c r="C12" s="163"/>
      <c r="D12" s="96"/>
      <c r="E12" s="165"/>
      <c r="F12" s="163"/>
      <c r="G12" s="163"/>
      <c r="H12" s="163"/>
      <c r="I12" s="163"/>
      <c r="J12" s="163"/>
      <c r="K12" s="163"/>
      <c r="L12" s="163"/>
    </row>
    <row r="13" spans="1:12" ht="18" customHeight="1">
      <c r="A13" s="75">
        <v>7</v>
      </c>
      <c r="B13" s="86" t="s">
        <v>214</v>
      </c>
      <c r="C13" s="163">
        <v>66931715</v>
      </c>
      <c r="D13" s="96">
        <v>5926214</v>
      </c>
      <c r="E13" s="163">
        <v>17046691</v>
      </c>
      <c r="F13" s="163">
        <v>48701536</v>
      </c>
      <c r="G13" s="163">
        <v>1183488</v>
      </c>
      <c r="H13" s="163" t="s">
        <v>8</v>
      </c>
      <c r="I13" s="163" t="s">
        <v>8</v>
      </c>
      <c r="J13" s="163" t="s">
        <v>8</v>
      </c>
      <c r="K13" s="163" t="s">
        <v>8</v>
      </c>
      <c r="L13" s="163" t="s">
        <v>8</v>
      </c>
    </row>
    <row r="14" spans="1:12" ht="18" customHeight="1">
      <c r="A14" s="75">
        <v>8</v>
      </c>
      <c r="B14" s="86" t="s">
        <v>215</v>
      </c>
      <c r="C14" s="163">
        <v>452328</v>
      </c>
      <c r="D14" s="96">
        <v>188686</v>
      </c>
      <c r="E14" s="163" t="s">
        <v>8</v>
      </c>
      <c r="F14" s="163" t="s">
        <v>8</v>
      </c>
      <c r="G14" s="163" t="s">
        <v>8</v>
      </c>
      <c r="H14" s="163">
        <v>452328</v>
      </c>
      <c r="I14" s="163" t="s">
        <v>8</v>
      </c>
      <c r="J14" s="163" t="s">
        <v>8</v>
      </c>
      <c r="K14" s="163" t="s">
        <v>8</v>
      </c>
      <c r="L14" s="163" t="s">
        <v>8</v>
      </c>
    </row>
    <row r="15" spans="1:12" ht="18" customHeight="1">
      <c r="A15" s="75">
        <v>9</v>
      </c>
      <c r="B15" s="86" t="s">
        <v>216</v>
      </c>
      <c r="C15" s="163">
        <v>11801773</v>
      </c>
      <c r="D15" s="96">
        <v>1409194</v>
      </c>
      <c r="E15" s="163" t="s">
        <v>8</v>
      </c>
      <c r="F15" s="163" t="s">
        <v>8</v>
      </c>
      <c r="G15" s="163">
        <v>11801773</v>
      </c>
      <c r="H15" s="163" t="s">
        <v>8</v>
      </c>
      <c r="I15" s="163" t="s">
        <v>8</v>
      </c>
      <c r="J15" s="163" t="s">
        <v>8</v>
      </c>
      <c r="K15" s="163" t="s">
        <v>8</v>
      </c>
      <c r="L15" s="163" t="s">
        <v>8</v>
      </c>
    </row>
    <row r="16" spans="1:12" ht="18" customHeight="1">
      <c r="A16" s="75">
        <v>10</v>
      </c>
      <c r="B16" s="86" t="s">
        <v>15</v>
      </c>
      <c r="C16" s="163">
        <v>17209254</v>
      </c>
      <c r="D16" s="96">
        <v>1679308</v>
      </c>
      <c r="E16" s="163">
        <v>236771</v>
      </c>
      <c r="F16" s="163">
        <v>541100</v>
      </c>
      <c r="G16" s="163">
        <v>16431383</v>
      </c>
      <c r="H16" s="163" t="s">
        <v>8</v>
      </c>
      <c r="I16" s="163" t="s">
        <v>8</v>
      </c>
      <c r="J16" s="163" t="s">
        <v>8</v>
      </c>
      <c r="K16" s="163" t="s">
        <v>8</v>
      </c>
      <c r="L16" s="163" t="s">
        <v>8</v>
      </c>
    </row>
    <row r="17" spans="1:12" ht="18" customHeight="1">
      <c r="A17" s="75">
        <v>11</v>
      </c>
      <c r="B17" s="88" t="s">
        <v>3</v>
      </c>
      <c r="C17" s="163">
        <v>189587448</v>
      </c>
      <c r="D17" s="163">
        <v>18104057</v>
      </c>
      <c r="E17" s="166">
        <v>31732879</v>
      </c>
      <c r="F17" s="163">
        <v>57676923</v>
      </c>
      <c r="G17" s="163">
        <v>94278918</v>
      </c>
      <c r="H17" s="167">
        <v>1508725</v>
      </c>
      <c r="I17" s="163">
        <v>0</v>
      </c>
      <c r="J17" s="163">
        <v>0</v>
      </c>
      <c r="K17" s="163">
        <v>0</v>
      </c>
      <c r="L17" s="167">
        <v>4390003</v>
      </c>
    </row>
    <row r="18" spans="1:12" ht="18" customHeight="1"/>
    <row r="19" spans="1:12" ht="18" customHeight="1">
      <c r="B19" s="77" t="s">
        <v>217</v>
      </c>
      <c r="C19" s="77"/>
      <c r="D19" s="77"/>
      <c r="E19" s="77"/>
      <c r="F19" s="77"/>
      <c r="G19" s="77"/>
      <c r="H19" s="77"/>
      <c r="I19" s="79"/>
      <c r="J19" s="79" t="s">
        <v>112</v>
      </c>
    </row>
    <row r="20" spans="1:12" ht="24" customHeight="1">
      <c r="B20" s="89" t="s">
        <v>198</v>
      </c>
      <c r="C20" s="90" t="s">
        <v>218</v>
      </c>
      <c r="D20" s="130" t="s">
        <v>219</v>
      </c>
      <c r="E20" s="130" t="s">
        <v>220</v>
      </c>
      <c r="F20" s="130" t="s">
        <v>221</v>
      </c>
      <c r="G20" s="130" t="s">
        <v>222</v>
      </c>
      <c r="H20" s="130" t="s">
        <v>223</v>
      </c>
      <c r="I20" s="130" t="s">
        <v>224</v>
      </c>
      <c r="J20" s="130" t="s">
        <v>225</v>
      </c>
    </row>
    <row r="21" spans="1:12" s="91" customFormat="1" ht="18" customHeight="1">
      <c r="A21" s="91">
        <v>12</v>
      </c>
      <c r="B21" s="92"/>
      <c r="C21" s="128">
        <v>187279391</v>
      </c>
      <c r="D21" s="128">
        <v>2208503</v>
      </c>
      <c r="E21" s="128">
        <v>99554</v>
      </c>
      <c r="F21" s="128" t="s">
        <v>8</v>
      </c>
      <c r="G21" s="128" t="s">
        <v>8</v>
      </c>
      <c r="H21" s="134" t="s">
        <v>8</v>
      </c>
      <c r="I21" s="128" t="s">
        <v>8</v>
      </c>
      <c r="J21" s="93">
        <v>0.34</v>
      </c>
    </row>
    <row r="22" spans="1:12" ht="18" customHeight="1"/>
    <row r="23" spans="1:12" ht="18" customHeight="1">
      <c r="B23" s="75" t="s">
        <v>226</v>
      </c>
      <c r="K23" s="94" t="s">
        <v>227</v>
      </c>
    </row>
    <row r="24" spans="1:12" ht="24" customHeight="1">
      <c r="B24" s="89" t="s">
        <v>198</v>
      </c>
      <c r="C24" s="90" t="s">
        <v>228</v>
      </c>
      <c r="D24" s="130" t="s">
        <v>229</v>
      </c>
      <c r="E24" s="130" t="s">
        <v>230</v>
      </c>
      <c r="F24" s="130" t="s">
        <v>231</v>
      </c>
      <c r="G24" s="130" t="s">
        <v>232</v>
      </c>
      <c r="H24" s="130" t="s">
        <v>233</v>
      </c>
      <c r="I24" s="130" t="s">
        <v>234</v>
      </c>
      <c r="J24" s="130" t="s">
        <v>235</v>
      </c>
      <c r="K24" s="130" t="s">
        <v>236</v>
      </c>
    </row>
    <row r="25" spans="1:12" s="95" customFormat="1" ht="18" customHeight="1">
      <c r="A25" s="95">
        <v>13</v>
      </c>
      <c r="B25" s="96"/>
      <c r="C25" s="87">
        <v>18104057</v>
      </c>
      <c r="D25" s="97">
        <v>18080252</v>
      </c>
      <c r="E25" s="97">
        <v>18391832</v>
      </c>
      <c r="F25" s="97">
        <v>17229534</v>
      </c>
      <c r="G25" s="97">
        <v>16001666</v>
      </c>
      <c r="H25" s="97">
        <v>62471617</v>
      </c>
      <c r="I25" s="97">
        <v>30111611</v>
      </c>
      <c r="J25" s="97">
        <v>8871635</v>
      </c>
      <c r="K25" s="97">
        <v>325245</v>
      </c>
    </row>
    <row r="26" spans="1:12" ht="18" customHeight="1"/>
    <row r="27" spans="1:12" ht="18" customHeight="1">
      <c r="B27" s="75" t="s">
        <v>237</v>
      </c>
      <c r="H27" s="94"/>
    </row>
    <row r="28" spans="1:12" ht="24" customHeight="1">
      <c r="B28" s="98" t="s">
        <v>238</v>
      </c>
      <c r="C28" s="211" t="s">
        <v>239</v>
      </c>
      <c r="D28" s="212"/>
      <c r="E28" s="212"/>
      <c r="F28" s="212"/>
      <c r="G28" s="212"/>
      <c r="H28" s="212"/>
    </row>
    <row r="29" spans="1:12" ht="24" customHeight="1">
      <c r="B29" s="99" t="s">
        <v>240</v>
      </c>
      <c r="C29" s="213"/>
      <c r="D29" s="214"/>
      <c r="E29" s="214"/>
      <c r="F29" s="214"/>
      <c r="G29" s="214"/>
      <c r="H29" s="214"/>
    </row>
  </sheetData>
  <mergeCells count="10">
    <mergeCell ref="I3:I4"/>
    <mergeCell ref="L3:L4"/>
    <mergeCell ref="C28:H28"/>
    <mergeCell ref="C29:H29"/>
    <mergeCell ref="B3:B4"/>
    <mergeCell ref="C3:C4"/>
    <mergeCell ref="E3:E4"/>
    <mergeCell ref="F3:F4"/>
    <mergeCell ref="G3:G4"/>
    <mergeCell ref="H3:H4"/>
  </mergeCells>
  <phoneticPr fontId="36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F7"/>
  <sheetViews>
    <sheetView view="pageBreakPreview" zoomScale="130" zoomScaleNormal="115" zoomScaleSheetLayoutView="130" workbookViewId="0">
      <pane xSplit="1" ySplit="3" topLeftCell="B4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defaultColWidth="9" defaultRowHeight="15" customHeight="1"/>
  <cols>
    <col min="1" max="1" width="27.5" style="1" customWidth="1"/>
    <col min="2" max="6" width="19" style="1" customWidth="1"/>
    <col min="7" max="7" width="9" style="1" customWidth="1"/>
    <col min="8" max="8" width="7.625" style="1" customWidth="1"/>
    <col min="9" max="16384" width="9" style="1"/>
  </cols>
  <sheetData>
    <row r="1" spans="1:6" ht="21" customHeight="1">
      <c r="A1" s="3" t="s">
        <v>14</v>
      </c>
      <c r="B1" s="3"/>
      <c r="C1" s="3"/>
      <c r="D1" s="4"/>
      <c r="E1" s="5"/>
      <c r="F1" s="5" t="s">
        <v>0</v>
      </c>
    </row>
    <row r="2" spans="1:6" ht="21" customHeight="1">
      <c r="A2" s="219" t="s">
        <v>1</v>
      </c>
      <c r="B2" s="221" t="s">
        <v>29</v>
      </c>
      <c r="C2" s="221" t="s">
        <v>131</v>
      </c>
      <c r="D2" s="223" t="s">
        <v>31</v>
      </c>
      <c r="E2" s="223"/>
      <c r="F2" s="221" t="s">
        <v>30</v>
      </c>
    </row>
    <row r="3" spans="1:6" ht="21" customHeight="1">
      <c r="A3" s="220"/>
      <c r="B3" s="222"/>
      <c r="C3" s="222"/>
      <c r="D3" s="51" t="s">
        <v>6</v>
      </c>
      <c r="E3" s="51" t="s">
        <v>7</v>
      </c>
      <c r="F3" s="222"/>
    </row>
    <row r="4" spans="1:6" s="3" customFormat="1" ht="24" customHeight="1">
      <c r="A4" s="6" t="s">
        <v>4</v>
      </c>
      <c r="B4" s="7">
        <v>186695</v>
      </c>
      <c r="C4" s="7">
        <v>196174</v>
      </c>
      <c r="D4" s="7">
        <f>B4+C4-F4</f>
        <v>175666</v>
      </c>
      <c r="E4" s="123" t="s">
        <v>8</v>
      </c>
      <c r="F4" s="7">
        <v>207203</v>
      </c>
    </row>
    <row r="5" spans="1:6" s="3" customFormat="1" ht="24" customHeight="1">
      <c r="A5" s="6" t="s">
        <v>17</v>
      </c>
      <c r="B5" s="7">
        <v>1504035</v>
      </c>
      <c r="C5" s="7">
        <f>F5</f>
        <v>1537671</v>
      </c>
      <c r="D5" s="7">
        <f t="shared" ref="D5:D7" si="0">B5+C5-F5</f>
        <v>1504035</v>
      </c>
      <c r="E5" s="123" t="s">
        <v>8</v>
      </c>
      <c r="F5" s="7">
        <v>1537671</v>
      </c>
    </row>
    <row r="6" spans="1:6" s="3" customFormat="1" ht="24" customHeight="1">
      <c r="A6" s="6" t="s">
        <v>5</v>
      </c>
      <c r="B6" s="7">
        <v>16886306</v>
      </c>
      <c r="C6" s="7">
        <v>1109420</v>
      </c>
      <c r="D6" s="7">
        <f t="shared" si="0"/>
        <v>1790128</v>
      </c>
      <c r="E6" s="123" t="s">
        <v>8</v>
      </c>
      <c r="F6" s="7">
        <v>16205598</v>
      </c>
    </row>
    <row r="7" spans="1:6" s="3" customFormat="1" ht="24" customHeight="1">
      <c r="A7" s="124" t="s">
        <v>32</v>
      </c>
      <c r="B7" s="32">
        <f>SUM(B4:B6)</f>
        <v>18577036</v>
      </c>
      <c r="C7" s="32">
        <f>SUM(C4:C6)</f>
        <v>2843265</v>
      </c>
      <c r="D7" s="7">
        <f t="shared" si="0"/>
        <v>3469829</v>
      </c>
      <c r="E7" s="123" t="s">
        <v>8</v>
      </c>
      <c r="F7" s="32">
        <f>SUM(F4:F6)</f>
        <v>17950472</v>
      </c>
    </row>
  </sheetData>
  <mergeCells count="5">
    <mergeCell ref="A2:A3"/>
    <mergeCell ref="B2:B3"/>
    <mergeCell ref="C2:C3"/>
    <mergeCell ref="D2:E2"/>
    <mergeCell ref="F2:F3"/>
  </mergeCells>
  <phoneticPr fontId="1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E23"/>
  <sheetViews>
    <sheetView view="pageBreakPreview" topLeftCell="A6" zoomScale="130" zoomScaleNormal="100" zoomScaleSheetLayoutView="130" workbookViewId="0">
      <selection activeCell="E13" sqref="E13"/>
    </sheetView>
  </sheetViews>
  <sheetFormatPr defaultRowHeight="24.75" customHeight="1"/>
  <cols>
    <col min="1" max="1" width="26.625" style="101" customWidth="1"/>
    <col min="2" max="2" width="32.375" style="101" customWidth="1"/>
    <col min="3" max="3" width="29.375" style="101" customWidth="1"/>
    <col min="4" max="4" width="17.625" style="101" customWidth="1"/>
    <col min="5" max="5" width="20.625" style="101" customWidth="1"/>
    <col min="6" max="16384" width="9" style="101"/>
  </cols>
  <sheetData>
    <row r="1" spans="1:5" ht="24.75" customHeight="1">
      <c r="A1" s="101" t="s">
        <v>241</v>
      </c>
    </row>
    <row r="2" spans="1:5" ht="24.75" customHeight="1">
      <c r="A2" s="101" t="s">
        <v>242</v>
      </c>
      <c r="D2" s="102"/>
      <c r="E2" s="103" t="s">
        <v>243</v>
      </c>
    </row>
    <row r="3" spans="1:5" ht="24.75" customHeight="1">
      <c r="A3" s="104" t="s">
        <v>9</v>
      </c>
      <c r="B3" s="100" t="s">
        <v>244</v>
      </c>
      <c r="C3" s="100" t="s">
        <v>245</v>
      </c>
      <c r="D3" s="105" t="s">
        <v>82</v>
      </c>
      <c r="E3" s="100" t="s">
        <v>246</v>
      </c>
    </row>
    <row r="4" spans="1:5" ht="24.75" customHeight="1">
      <c r="A4" s="224" t="s">
        <v>247</v>
      </c>
      <c r="B4" s="106" t="s">
        <v>267</v>
      </c>
      <c r="C4" s="106" t="s">
        <v>254</v>
      </c>
      <c r="D4" s="107">
        <v>242363</v>
      </c>
      <c r="E4" s="106" t="s">
        <v>270</v>
      </c>
    </row>
    <row r="5" spans="1:5" ht="24.75" customHeight="1">
      <c r="A5" s="225"/>
      <c r="B5" s="106" t="s">
        <v>265</v>
      </c>
      <c r="C5" s="106" t="s">
        <v>254</v>
      </c>
      <c r="D5" s="107">
        <v>197436</v>
      </c>
      <c r="E5" s="106" t="s">
        <v>271</v>
      </c>
    </row>
    <row r="6" spans="1:5" ht="24.75" customHeight="1">
      <c r="A6" s="108"/>
      <c r="B6" s="106" t="s">
        <v>266</v>
      </c>
      <c r="C6" s="106" t="s">
        <v>254</v>
      </c>
      <c r="D6" s="107">
        <v>170592</v>
      </c>
      <c r="E6" s="106" t="s">
        <v>271</v>
      </c>
    </row>
    <row r="7" spans="1:5" ht="24.75" customHeight="1">
      <c r="A7" s="108"/>
      <c r="B7" s="101" t="s">
        <v>268</v>
      </c>
      <c r="C7" s="106" t="s">
        <v>254</v>
      </c>
      <c r="D7" s="107">
        <v>73831</v>
      </c>
      <c r="E7" s="106" t="s">
        <v>272</v>
      </c>
    </row>
    <row r="8" spans="1:5" ht="24.75" customHeight="1">
      <c r="A8" s="129"/>
      <c r="B8" s="106" t="s">
        <v>269</v>
      </c>
      <c r="C8" s="106" t="s">
        <v>254</v>
      </c>
      <c r="D8" s="107">
        <v>38694</v>
      </c>
      <c r="E8" s="106" t="s">
        <v>272</v>
      </c>
    </row>
    <row r="9" spans="1:5" ht="24.75" customHeight="1">
      <c r="A9" s="109"/>
      <c r="B9" s="106" t="s">
        <v>255</v>
      </c>
      <c r="C9" s="106"/>
      <c r="D9" s="107">
        <f>D10-D4-D5-D6-D7-D8</f>
        <v>68163</v>
      </c>
      <c r="E9" s="106"/>
    </row>
    <row r="10" spans="1:5" ht="24.75" customHeight="1">
      <c r="A10" s="110"/>
      <c r="B10" s="111" t="s">
        <v>83</v>
      </c>
      <c r="C10" s="112"/>
      <c r="D10" s="107">
        <v>791079</v>
      </c>
      <c r="E10" s="112"/>
    </row>
    <row r="11" spans="1:5" ht="24.75" customHeight="1">
      <c r="A11" s="113" t="s">
        <v>248</v>
      </c>
      <c r="B11" s="106" t="s">
        <v>286</v>
      </c>
      <c r="C11" s="106" t="s">
        <v>289</v>
      </c>
      <c r="D11" s="107">
        <v>4080404</v>
      </c>
      <c r="E11" s="106"/>
    </row>
    <row r="12" spans="1:5" ht="24.75" customHeight="1">
      <c r="A12" s="109"/>
      <c r="B12" s="106" t="s">
        <v>287</v>
      </c>
      <c r="C12" s="106" t="s">
        <v>273</v>
      </c>
      <c r="D12" s="107">
        <v>3827400</v>
      </c>
      <c r="E12" s="106"/>
    </row>
    <row r="13" spans="1:5" ht="24.75" customHeight="1">
      <c r="A13" s="109"/>
      <c r="B13" s="106" t="s">
        <v>288</v>
      </c>
      <c r="C13" s="106" t="s">
        <v>290</v>
      </c>
      <c r="D13" s="107">
        <v>2726715</v>
      </c>
      <c r="E13" s="106"/>
    </row>
    <row r="14" spans="1:5" ht="24.75" customHeight="1">
      <c r="A14" s="109"/>
      <c r="B14" s="106" t="s">
        <v>291</v>
      </c>
      <c r="C14" s="106" t="s">
        <v>273</v>
      </c>
      <c r="D14" s="107">
        <v>2050750</v>
      </c>
      <c r="E14" s="106"/>
    </row>
    <row r="15" spans="1:5" ht="24.75" customHeight="1">
      <c r="A15" s="109"/>
      <c r="B15" s="106" t="s">
        <v>293</v>
      </c>
      <c r="C15" s="106" t="s">
        <v>292</v>
      </c>
      <c r="D15" s="107">
        <v>1353713</v>
      </c>
      <c r="E15" s="106"/>
    </row>
    <row r="16" spans="1:5" ht="24.75" customHeight="1">
      <c r="A16" s="109"/>
      <c r="B16" s="106" t="s">
        <v>294</v>
      </c>
      <c r="C16" s="106" t="s">
        <v>292</v>
      </c>
      <c r="D16" s="107">
        <v>597590</v>
      </c>
      <c r="E16" s="106"/>
    </row>
    <row r="17" spans="1:5" ht="24.75" customHeight="1">
      <c r="A17" s="109"/>
      <c r="B17" s="106" t="s">
        <v>295</v>
      </c>
      <c r="C17" s="106" t="s">
        <v>298</v>
      </c>
      <c r="D17" s="107">
        <v>547938</v>
      </c>
      <c r="E17" s="106"/>
    </row>
    <row r="18" spans="1:5" ht="24.75" customHeight="1">
      <c r="A18" s="109"/>
      <c r="B18" s="106" t="s">
        <v>296</v>
      </c>
      <c r="C18" s="106" t="s">
        <v>299</v>
      </c>
      <c r="D18" s="107">
        <v>421536</v>
      </c>
      <c r="E18" s="106"/>
    </row>
    <row r="19" spans="1:5" ht="24.75" customHeight="1">
      <c r="A19" s="109"/>
      <c r="B19" s="106" t="s">
        <v>297</v>
      </c>
      <c r="C19" s="106" t="s">
        <v>299</v>
      </c>
      <c r="D19" s="107">
        <v>331782</v>
      </c>
      <c r="E19" s="106"/>
    </row>
    <row r="20" spans="1:5" ht="24.75" customHeight="1">
      <c r="A20" s="109"/>
      <c r="B20" s="106" t="s">
        <v>19</v>
      </c>
      <c r="C20" s="106"/>
      <c r="D20" s="107">
        <f>D21-D11-D12-D13-D14-D15-D16-D17-D18-D19</f>
        <v>3088725</v>
      </c>
      <c r="E20" s="106"/>
    </row>
    <row r="21" spans="1:5" ht="24.75" customHeight="1">
      <c r="A21" s="110"/>
      <c r="B21" s="111" t="s">
        <v>83</v>
      </c>
      <c r="C21" s="112"/>
      <c r="D21" s="107">
        <v>19026553</v>
      </c>
      <c r="E21" s="112"/>
    </row>
    <row r="22" spans="1:5" ht="24.75" customHeight="1">
      <c r="A22" s="114" t="s">
        <v>3</v>
      </c>
      <c r="B22" s="112"/>
      <c r="C22" s="112"/>
      <c r="D22" s="107">
        <f>D10+D21</f>
        <v>19817632</v>
      </c>
      <c r="E22" s="112"/>
    </row>
    <row r="23" spans="1:5" ht="24.75" customHeight="1">
      <c r="D23" s="115"/>
    </row>
  </sheetData>
  <mergeCells count="1">
    <mergeCell ref="A4:A5"/>
  </mergeCells>
  <phoneticPr fontId="36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I38"/>
  <sheetViews>
    <sheetView view="pageBreakPreview" zoomScale="60" zoomScaleNormal="100" workbookViewId="0">
      <selection activeCell="E7" sqref="E7"/>
    </sheetView>
  </sheetViews>
  <sheetFormatPr defaultRowHeight="12"/>
  <cols>
    <col min="1" max="1" width="10.625" style="10" customWidth="1"/>
    <col min="2" max="2" width="13.625" style="10" customWidth="1"/>
    <col min="3" max="7" width="14.625" style="10" customWidth="1"/>
    <col min="8" max="256" width="9" style="10"/>
    <col min="257" max="257" width="10.625" style="10" customWidth="1"/>
    <col min="258" max="258" width="13.625" style="10" customWidth="1"/>
    <col min="259" max="263" width="14.625" style="10" customWidth="1"/>
    <col min="264" max="512" width="9" style="10"/>
    <col min="513" max="513" width="10.625" style="10" customWidth="1"/>
    <col min="514" max="514" width="13.625" style="10" customWidth="1"/>
    <col min="515" max="519" width="14.625" style="10" customWidth="1"/>
    <col min="520" max="768" width="9" style="10"/>
    <col min="769" max="769" width="10.625" style="10" customWidth="1"/>
    <col min="770" max="770" width="13.625" style="10" customWidth="1"/>
    <col min="771" max="775" width="14.625" style="10" customWidth="1"/>
    <col min="776" max="1024" width="9" style="10"/>
    <col min="1025" max="1025" width="10.625" style="10" customWidth="1"/>
    <col min="1026" max="1026" width="13.625" style="10" customWidth="1"/>
    <col min="1027" max="1031" width="14.625" style="10" customWidth="1"/>
    <col min="1032" max="1280" width="9" style="10"/>
    <col min="1281" max="1281" width="10.625" style="10" customWidth="1"/>
    <col min="1282" max="1282" width="13.625" style="10" customWidth="1"/>
    <col min="1283" max="1287" width="14.625" style="10" customWidth="1"/>
    <col min="1288" max="1536" width="9" style="10"/>
    <col min="1537" max="1537" width="10.625" style="10" customWidth="1"/>
    <col min="1538" max="1538" width="13.625" style="10" customWidth="1"/>
    <col min="1539" max="1543" width="14.625" style="10" customWidth="1"/>
    <col min="1544" max="1792" width="9" style="10"/>
    <col min="1793" max="1793" width="10.625" style="10" customWidth="1"/>
    <col min="1794" max="1794" width="13.625" style="10" customWidth="1"/>
    <col min="1795" max="1799" width="14.625" style="10" customWidth="1"/>
    <col min="1800" max="2048" width="9" style="10"/>
    <col min="2049" max="2049" width="10.625" style="10" customWidth="1"/>
    <col min="2050" max="2050" width="13.625" style="10" customWidth="1"/>
    <col min="2051" max="2055" width="14.625" style="10" customWidth="1"/>
    <col min="2056" max="2304" width="9" style="10"/>
    <col min="2305" max="2305" width="10.625" style="10" customWidth="1"/>
    <col min="2306" max="2306" width="13.625" style="10" customWidth="1"/>
    <col min="2307" max="2311" width="14.625" style="10" customWidth="1"/>
    <col min="2312" max="2560" width="9" style="10"/>
    <col min="2561" max="2561" width="10.625" style="10" customWidth="1"/>
    <col min="2562" max="2562" width="13.625" style="10" customWidth="1"/>
    <col min="2563" max="2567" width="14.625" style="10" customWidth="1"/>
    <col min="2568" max="2816" width="9" style="10"/>
    <col min="2817" max="2817" width="10.625" style="10" customWidth="1"/>
    <col min="2818" max="2818" width="13.625" style="10" customWidth="1"/>
    <col min="2819" max="2823" width="14.625" style="10" customWidth="1"/>
    <col min="2824" max="3072" width="9" style="10"/>
    <col min="3073" max="3073" width="10.625" style="10" customWidth="1"/>
    <col min="3074" max="3074" width="13.625" style="10" customWidth="1"/>
    <col min="3075" max="3079" width="14.625" style="10" customWidth="1"/>
    <col min="3080" max="3328" width="9" style="10"/>
    <col min="3329" max="3329" width="10.625" style="10" customWidth="1"/>
    <col min="3330" max="3330" width="13.625" style="10" customWidth="1"/>
    <col min="3331" max="3335" width="14.625" style="10" customWidth="1"/>
    <col min="3336" max="3584" width="9" style="10"/>
    <col min="3585" max="3585" width="10.625" style="10" customWidth="1"/>
    <col min="3586" max="3586" width="13.625" style="10" customWidth="1"/>
    <col min="3587" max="3591" width="14.625" style="10" customWidth="1"/>
    <col min="3592" max="3840" width="9" style="10"/>
    <col min="3841" max="3841" width="10.625" style="10" customWidth="1"/>
    <col min="3842" max="3842" width="13.625" style="10" customWidth="1"/>
    <col min="3843" max="3847" width="14.625" style="10" customWidth="1"/>
    <col min="3848" max="4096" width="9" style="10"/>
    <col min="4097" max="4097" width="10.625" style="10" customWidth="1"/>
    <col min="4098" max="4098" width="13.625" style="10" customWidth="1"/>
    <col min="4099" max="4103" width="14.625" style="10" customWidth="1"/>
    <col min="4104" max="4352" width="9" style="10"/>
    <col min="4353" max="4353" width="10.625" style="10" customWidth="1"/>
    <col min="4354" max="4354" width="13.625" style="10" customWidth="1"/>
    <col min="4355" max="4359" width="14.625" style="10" customWidth="1"/>
    <col min="4360" max="4608" width="9" style="10"/>
    <col min="4609" max="4609" width="10.625" style="10" customWidth="1"/>
    <col min="4610" max="4610" width="13.625" style="10" customWidth="1"/>
    <col min="4611" max="4615" width="14.625" style="10" customWidth="1"/>
    <col min="4616" max="4864" width="9" style="10"/>
    <col min="4865" max="4865" width="10.625" style="10" customWidth="1"/>
    <col min="4866" max="4866" width="13.625" style="10" customWidth="1"/>
    <col min="4867" max="4871" width="14.625" style="10" customWidth="1"/>
    <col min="4872" max="5120" width="9" style="10"/>
    <col min="5121" max="5121" width="10.625" style="10" customWidth="1"/>
    <col min="5122" max="5122" width="13.625" style="10" customWidth="1"/>
    <col min="5123" max="5127" width="14.625" style="10" customWidth="1"/>
    <col min="5128" max="5376" width="9" style="10"/>
    <col min="5377" max="5377" width="10.625" style="10" customWidth="1"/>
    <col min="5378" max="5378" width="13.625" style="10" customWidth="1"/>
    <col min="5379" max="5383" width="14.625" style="10" customWidth="1"/>
    <col min="5384" max="5632" width="9" style="10"/>
    <col min="5633" max="5633" width="10.625" style="10" customWidth="1"/>
    <col min="5634" max="5634" width="13.625" style="10" customWidth="1"/>
    <col min="5635" max="5639" width="14.625" style="10" customWidth="1"/>
    <col min="5640" max="5888" width="9" style="10"/>
    <col min="5889" max="5889" width="10.625" style="10" customWidth="1"/>
    <col min="5890" max="5890" width="13.625" style="10" customWidth="1"/>
    <col min="5891" max="5895" width="14.625" style="10" customWidth="1"/>
    <col min="5896" max="6144" width="9" style="10"/>
    <col min="6145" max="6145" width="10.625" style="10" customWidth="1"/>
    <col min="6146" max="6146" width="13.625" style="10" customWidth="1"/>
    <col min="6147" max="6151" width="14.625" style="10" customWidth="1"/>
    <col min="6152" max="6400" width="9" style="10"/>
    <col min="6401" max="6401" width="10.625" style="10" customWidth="1"/>
    <col min="6402" max="6402" width="13.625" style="10" customWidth="1"/>
    <col min="6403" max="6407" width="14.625" style="10" customWidth="1"/>
    <col min="6408" max="6656" width="9" style="10"/>
    <col min="6657" max="6657" width="10.625" style="10" customWidth="1"/>
    <col min="6658" max="6658" width="13.625" style="10" customWidth="1"/>
    <col min="6659" max="6663" width="14.625" style="10" customWidth="1"/>
    <col min="6664" max="6912" width="9" style="10"/>
    <col min="6913" max="6913" width="10.625" style="10" customWidth="1"/>
    <col min="6914" max="6914" width="13.625" style="10" customWidth="1"/>
    <col min="6915" max="6919" width="14.625" style="10" customWidth="1"/>
    <col min="6920" max="7168" width="9" style="10"/>
    <col min="7169" max="7169" width="10.625" style="10" customWidth="1"/>
    <col min="7170" max="7170" width="13.625" style="10" customWidth="1"/>
    <col min="7171" max="7175" width="14.625" style="10" customWidth="1"/>
    <col min="7176" max="7424" width="9" style="10"/>
    <col min="7425" max="7425" width="10.625" style="10" customWidth="1"/>
    <col min="7426" max="7426" width="13.625" style="10" customWidth="1"/>
    <col min="7427" max="7431" width="14.625" style="10" customWidth="1"/>
    <col min="7432" max="7680" width="9" style="10"/>
    <col min="7681" max="7681" width="10.625" style="10" customWidth="1"/>
    <col min="7682" max="7682" width="13.625" style="10" customWidth="1"/>
    <col min="7683" max="7687" width="14.625" style="10" customWidth="1"/>
    <col min="7688" max="7936" width="9" style="10"/>
    <col min="7937" max="7937" width="10.625" style="10" customWidth="1"/>
    <col min="7938" max="7938" width="13.625" style="10" customWidth="1"/>
    <col min="7939" max="7943" width="14.625" style="10" customWidth="1"/>
    <col min="7944" max="8192" width="9" style="10"/>
    <col min="8193" max="8193" width="10.625" style="10" customWidth="1"/>
    <col min="8194" max="8194" width="13.625" style="10" customWidth="1"/>
    <col min="8195" max="8199" width="14.625" style="10" customWidth="1"/>
    <col min="8200" max="8448" width="9" style="10"/>
    <col min="8449" max="8449" width="10.625" style="10" customWidth="1"/>
    <col min="8450" max="8450" width="13.625" style="10" customWidth="1"/>
    <col min="8451" max="8455" width="14.625" style="10" customWidth="1"/>
    <col min="8456" max="8704" width="9" style="10"/>
    <col min="8705" max="8705" width="10.625" style="10" customWidth="1"/>
    <col min="8706" max="8706" width="13.625" style="10" customWidth="1"/>
    <col min="8707" max="8711" width="14.625" style="10" customWidth="1"/>
    <col min="8712" max="8960" width="9" style="10"/>
    <col min="8961" max="8961" width="10.625" style="10" customWidth="1"/>
    <col min="8962" max="8962" width="13.625" style="10" customWidth="1"/>
    <col min="8963" max="8967" width="14.625" style="10" customWidth="1"/>
    <col min="8968" max="9216" width="9" style="10"/>
    <col min="9217" max="9217" width="10.625" style="10" customWidth="1"/>
    <col min="9218" max="9218" width="13.625" style="10" customWidth="1"/>
    <col min="9219" max="9223" width="14.625" style="10" customWidth="1"/>
    <col min="9224" max="9472" width="9" style="10"/>
    <col min="9473" max="9473" width="10.625" style="10" customWidth="1"/>
    <col min="9474" max="9474" width="13.625" style="10" customWidth="1"/>
    <col min="9475" max="9479" width="14.625" style="10" customWidth="1"/>
    <col min="9480" max="9728" width="9" style="10"/>
    <col min="9729" max="9729" width="10.625" style="10" customWidth="1"/>
    <col min="9730" max="9730" width="13.625" style="10" customWidth="1"/>
    <col min="9731" max="9735" width="14.625" style="10" customWidth="1"/>
    <col min="9736" max="9984" width="9" style="10"/>
    <col min="9985" max="9985" width="10.625" style="10" customWidth="1"/>
    <col min="9986" max="9986" width="13.625" style="10" customWidth="1"/>
    <col min="9987" max="9991" width="14.625" style="10" customWidth="1"/>
    <col min="9992" max="10240" width="9" style="10"/>
    <col min="10241" max="10241" width="10.625" style="10" customWidth="1"/>
    <col min="10242" max="10242" width="13.625" style="10" customWidth="1"/>
    <col min="10243" max="10247" width="14.625" style="10" customWidth="1"/>
    <col min="10248" max="10496" width="9" style="10"/>
    <col min="10497" max="10497" width="10.625" style="10" customWidth="1"/>
    <col min="10498" max="10498" width="13.625" style="10" customWidth="1"/>
    <col min="10499" max="10503" width="14.625" style="10" customWidth="1"/>
    <col min="10504" max="10752" width="9" style="10"/>
    <col min="10753" max="10753" width="10.625" style="10" customWidth="1"/>
    <col min="10754" max="10754" width="13.625" style="10" customWidth="1"/>
    <col min="10755" max="10759" width="14.625" style="10" customWidth="1"/>
    <col min="10760" max="11008" width="9" style="10"/>
    <col min="11009" max="11009" width="10.625" style="10" customWidth="1"/>
    <col min="11010" max="11010" width="13.625" style="10" customWidth="1"/>
    <col min="11011" max="11015" width="14.625" style="10" customWidth="1"/>
    <col min="11016" max="11264" width="9" style="10"/>
    <col min="11265" max="11265" width="10.625" style="10" customWidth="1"/>
    <col min="11266" max="11266" width="13.625" style="10" customWidth="1"/>
    <col min="11267" max="11271" width="14.625" style="10" customWidth="1"/>
    <col min="11272" max="11520" width="9" style="10"/>
    <col min="11521" max="11521" width="10.625" style="10" customWidth="1"/>
    <col min="11522" max="11522" width="13.625" style="10" customWidth="1"/>
    <col min="11523" max="11527" width="14.625" style="10" customWidth="1"/>
    <col min="11528" max="11776" width="9" style="10"/>
    <col min="11777" max="11777" width="10.625" style="10" customWidth="1"/>
    <col min="11778" max="11778" width="13.625" style="10" customWidth="1"/>
    <col min="11779" max="11783" width="14.625" style="10" customWidth="1"/>
    <col min="11784" max="12032" width="9" style="10"/>
    <col min="12033" max="12033" width="10.625" style="10" customWidth="1"/>
    <col min="12034" max="12034" width="13.625" style="10" customWidth="1"/>
    <col min="12035" max="12039" width="14.625" style="10" customWidth="1"/>
    <col min="12040" max="12288" width="9" style="10"/>
    <col min="12289" max="12289" width="10.625" style="10" customWidth="1"/>
    <col min="12290" max="12290" width="13.625" style="10" customWidth="1"/>
    <col min="12291" max="12295" width="14.625" style="10" customWidth="1"/>
    <col min="12296" max="12544" width="9" style="10"/>
    <col min="12545" max="12545" width="10.625" style="10" customWidth="1"/>
    <col min="12546" max="12546" width="13.625" style="10" customWidth="1"/>
    <col min="12547" max="12551" width="14.625" style="10" customWidth="1"/>
    <col min="12552" max="12800" width="9" style="10"/>
    <col min="12801" max="12801" width="10.625" style="10" customWidth="1"/>
    <col min="12802" max="12802" width="13.625" style="10" customWidth="1"/>
    <col min="12803" max="12807" width="14.625" style="10" customWidth="1"/>
    <col min="12808" max="13056" width="9" style="10"/>
    <col min="13057" max="13057" width="10.625" style="10" customWidth="1"/>
    <col min="13058" max="13058" width="13.625" style="10" customWidth="1"/>
    <col min="13059" max="13063" width="14.625" style="10" customWidth="1"/>
    <col min="13064" max="13312" width="9" style="10"/>
    <col min="13313" max="13313" width="10.625" style="10" customWidth="1"/>
    <col min="13314" max="13314" width="13.625" style="10" customWidth="1"/>
    <col min="13315" max="13319" width="14.625" style="10" customWidth="1"/>
    <col min="13320" max="13568" width="9" style="10"/>
    <col min="13569" max="13569" width="10.625" style="10" customWidth="1"/>
    <col min="13570" max="13570" width="13.625" style="10" customWidth="1"/>
    <col min="13571" max="13575" width="14.625" style="10" customWidth="1"/>
    <col min="13576" max="13824" width="9" style="10"/>
    <col min="13825" max="13825" width="10.625" style="10" customWidth="1"/>
    <col min="13826" max="13826" width="13.625" style="10" customWidth="1"/>
    <col min="13827" max="13831" width="14.625" style="10" customWidth="1"/>
    <col min="13832" max="14080" width="9" style="10"/>
    <col min="14081" max="14081" width="10.625" style="10" customWidth="1"/>
    <col min="14082" max="14082" width="13.625" style="10" customWidth="1"/>
    <col min="14083" max="14087" width="14.625" style="10" customWidth="1"/>
    <col min="14088" max="14336" width="9" style="10"/>
    <col min="14337" max="14337" width="10.625" style="10" customWidth="1"/>
    <col min="14338" max="14338" width="13.625" style="10" customWidth="1"/>
    <col min="14339" max="14343" width="14.625" style="10" customWidth="1"/>
    <col min="14344" max="14592" width="9" style="10"/>
    <col min="14593" max="14593" width="10.625" style="10" customWidth="1"/>
    <col min="14594" max="14594" width="13.625" style="10" customWidth="1"/>
    <col min="14595" max="14599" width="14.625" style="10" customWidth="1"/>
    <col min="14600" max="14848" width="9" style="10"/>
    <col min="14849" max="14849" width="10.625" style="10" customWidth="1"/>
    <col min="14850" max="14850" width="13.625" style="10" customWidth="1"/>
    <col min="14851" max="14855" width="14.625" style="10" customWidth="1"/>
    <col min="14856" max="15104" width="9" style="10"/>
    <col min="15105" max="15105" width="10.625" style="10" customWidth="1"/>
    <col min="15106" max="15106" width="13.625" style="10" customWidth="1"/>
    <col min="15107" max="15111" width="14.625" style="10" customWidth="1"/>
    <col min="15112" max="15360" width="9" style="10"/>
    <col min="15361" max="15361" width="10.625" style="10" customWidth="1"/>
    <col min="15362" max="15362" width="13.625" style="10" customWidth="1"/>
    <col min="15363" max="15367" width="14.625" style="10" customWidth="1"/>
    <col min="15368" max="15616" width="9" style="10"/>
    <col min="15617" max="15617" width="10.625" style="10" customWidth="1"/>
    <col min="15618" max="15618" width="13.625" style="10" customWidth="1"/>
    <col min="15619" max="15623" width="14.625" style="10" customWidth="1"/>
    <col min="15624" max="15872" width="9" style="10"/>
    <col min="15873" max="15873" width="10.625" style="10" customWidth="1"/>
    <col min="15874" max="15874" width="13.625" style="10" customWidth="1"/>
    <col min="15875" max="15879" width="14.625" style="10" customWidth="1"/>
    <col min="15880" max="16128" width="9" style="10"/>
    <col min="16129" max="16129" width="10.625" style="10" customWidth="1"/>
    <col min="16130" max="16130" width="13.625" style="10" customWidth="1"/>
    <col min="16131" max="16135" width="14.625" style="10" customWidth="1"/>
    <col min="16136" max="16384" width="9" style="10"/>
  </cols>
  <sheetData>
    <row r="1" spans="1:9" ht="20.100000000000001" customHeight="1">
      <c r="A1" s="10" t="s">
        <v>84</v>
      </c>
    </row>
    <row r="2" spans="1:9" ht="20.100000000000001" customHeight="1">
      <c r="A2" s="10" t="s">
        <v>85</v>
      </c>
      <c r="E2" s="11" t="s">
        <v>16</v>
      </c>
    </row>
    <row r="3" spans="1:9" ht="20.100000000000001" customHeight="1">
      <c r="A3" s="53" t="s">
        <v>86</v>
      </c>
      <c r="B3" s="53" t="s">
        <v>9</v>
      </c>
      <c r="C3" s="236" t="s">
        <v>87</v>
      </c>
      <c r="D3" s="240"/>
      <c r="E3" s="53" t="s">
        <v>82</v>
      </c>
    </row>
    <row r="4" spans="1:9" ht="20.100000000000001" customHeight="1">
      <c r="A4" s="241" t="s">
        <v>88</v>
      </c>
      <c r="B4" s="234" t="s">
        <v>89</v>
      </c>
      <c r="C4" s="244" t="s">
        <v>90</v>
      </c>
      <c r="D4" s="245"/>
      <c r="E4" s="116">
        <f>E12-SUM(E5:E11)</f>
        <v>52412081</v>
      </c>
      <c r="H4" s="10" t="s">
        <v>275</v>
      </c>
    </row>
    <row r="5" spans="1:9" ht="20.100000000000001" customHeight="1">
      <c r="A5" s="242"/>
      <c r="B5" s="243"/>
      <c r="C5" s="244" t="s">
        <v>93</v>
      </c>
      <c r="D5" s="245"/>
      <c r="E5" s="116">
        <v>19838032</v>
      </c>
      <c r="H5" s="187"/>
      <c r="I5" s="125"/>
    </row>
    <row r="6" spans="1:9" ht="20.100000000000001" customHeight="1">
      <c r="A6" s="242"/>
      <c r="B6" s="243"/>
      <c r="C6" s="244" t="s">
        <v>91</v>
      </c>
      <c r="D6" s="245"/>
      <c r="E6" s="116">
        <v>9937595</v>
      </c>
      <c r="H6" s="190"/>
    </row>
    <row r="7" spans="1:9" ht="20.100000000000001" customHeight="1">
      <c r="A7" s="242"/>
      <c r="B7" s="243"/>
      <c r="C7" s="244" t="s">
        <v>92</v>
      </c>
      <c r="D7" s="245"/>
      <c r="E7" s="116">
        <v>655025</v>
      </c>
      <c r="H7" s="185"/>
    </row>
    <row r="8" spans="1:9" ht="20.100000000000001" customHeight="1">
      <c r="A8" s="242"/>
      <c r="B8" s="243"/>
      <c r="C8" s="244" t="s">
        <v>136</v>
      </c>
      <c r="D8" s="245"/>
      <c r="E8" s="116">
        <v>830365</v>
      </c>
      <c r="H8" s="189"/>
    </row>
    <row r="9" spans="1:9" ht="20.100000000000001" customHeight="1">
      <c r="A9" s="242"/>
      <c r="B9" s="243"/>
      <c r="C9" s="244" t="s">
        <v>94</v>
      </c>
      <c r="D9" s="245"/>
      <c r="E9" s="116">
        <v>318742</v>
      </c>
      <c r="H9" s="186"/>
    </row>
    <row r="10" spans="1:9" ht="20.100000000000001" customHeight="1">
      <c r="A10" s="242"/>
      <c r="B10" s="243"/>
      <c r="C10" s="244" t="s">
        <v>95</v>
      </c>
      <c r="D10" s="245"/>
      <c r="E10" s="116">
        <v>38576</v>
      </c>
      <c r="H10" s="188"/>
    </row>
    <row r="11" spans="1:9" ht="20.100000000000001" customHeight="1">
      <c r="A11" s="242"/>
      <c r="B11" s="243"/>
      <c r="C11" s="244" t="s">
        <v>19</v>
      </c>
      <c r="D11" s="245"/>
      <c r="E11" s="116">
        <v>450518</v>
      </c>
      <c r="H11" s="191"/>
    </row>
    <row r="12" spans="1:9" ht="20.100000000000001" customHeight="1">
      <c r="A12" s="242"/>
      <c r="B12" s="243"/>
      <c r="C12" s="246" t="s">
        <v>26</v>
      </c>
      <c r="D12" s="247"/>
      <c r="E12" s="184">
        <v>84480934</v>
      </c>
      <c r="H12" s="10" t="s">
        <v>274</v>
      </c>
    </row>
    <row r="13" spans="1:9" ht="19.5" customHeight="1">
      <c r="A13" s="242"/>
      <c r="B13" s="226" t="s">
        <v>96</v>
      </c>
      <c r="C13" s="248" t="s">
        <v>97</v>
      </c>
      <c r="D13" s="117" t="s">
        <v>98</v>
      </c>
      <c r="E13" s="116">
        <v>2022430</v>
      </c>
      <c r="H13" s="10" t="s">
        <v>276</v>
      </c>
    </row>
    <row r="14" spans="1:9" ht="19.5" customHeight="1">
      <c r="A14" s="242"/>
      <c r="B14" s="227"/>
      <c r="C14" s="249"/>
      <c r="D14" s="117" t="s">
        <v>137</v>
      </c>
      <c r="E14" s="116">
        <v>5227</v>
      </c>
      <c r="H14" s="10" t="s">
        <v>279</v>
      </c>
    </row>
    <row r="15" spans="1:9" ht="19.5" customHeight="1">
      <c r="A15" s="242"/>
      <c r="B15" s="227"/>
      <c r="C15" s="250"/>
      <c r="D15" s="118" t="s">
        <v>83</v>
      </c>
      <c r="E15" s="184">
        <f>SUM(E13:E14)</f>
        <v>2027657</v>
      </c>
    </row>
    <row r="16" spans="1:9" ht="19.5" customHeight="1">
      <c r="A16" s="242"/>
      <c r="B16" s="227"/>
      <c r="C16" s="248" t="s">
        <v>99</v>
      </c>
      <c r="D16" s="117" t="s">
        <v>98</v>
      </c>
      <c r="E16" s="116">
        <v>28302421</v>
      </c>
      <c r="H16" s="10" t="s">
        <v>278</v>
      </c>
    </row>
    <row r="17" spans="1:8" ht="19.5" customHeight="1">
      <c r="A17" s="242"/>
      <c r="B17" s="227"/>
      <c r="C17" s="249"/>
      <c r="D17" s="117" t="s">
        <v>137</v>
      </c>
      <c r="E17" s="116">
        <v>9704439</v>
      </c>
      <c r="H17" s="10" t="s">
        <v>280</v>
      </c>
    </row>
    <row r="18" spans="1:8" ht="19.5" customHeight="1">
      <c r="A18" s="242"/>
      <c r="B18" s="227"/>
      <c r="C18" s="250"/>
      <c r="D18" s="118" t="s">
        <v>83</v>
      </c>
      <c r="E18" s="184">
        <f>SUM(E16:E17)</f>
        <v>38006860</v>
      </c>
    </row>
    <row r="19" spans="1:8" ht="19.5" customHeight="1">
      <c r="A19" s="242"/>
      <c r="B19" s="227"/>
      <c r="C19" s="249" t="s">
        <v>140</v>
      </c>
      <c r="D19" s="117" t="s">
        <v>98</v>
      </c>
      <c r="E19" s="116">
        <v>10353155</v>
      </c>
      <c r="F19" s="33"/>
      <c r="H19" s="10" t="s">
        <v>277</v>
      </c>
    </row>
    <row r="20" spans="1:8" ht="19.5" customHeight="1">
      <c r="A20" s="242"/>
      <c r="B20" s="227"/>
      <c r="C20" s="249"/>
      <c r="D20" s="117" t="s">
        <v>137</v>
      </c>
      <c r="E20" s="116">
        <v>43329</v>
      </c>
      <c r="F20" s="33"/>
      <c r="H20" s="10" t="s">
        <v>281</v>
      </c>
    </row>
    <row r="21" spans="1:8" ht="19.5" customHeight="1">
      <c r="A21" s="242"/>
      <c r="B21" s="227"/>
      <c r="C21" s="250"/>
      <c r="D21" s="118" t="s">
        <v>83</v>
      </c>
      <c r="E21" s="175">
        <f>SUM(E19:E20)</f>
        <v>10396484</v>
      </c>
    </row>
    <row r="22" spans="1:8" ht="20.100000000000001" customHeight="1">
      <c r="A22" s="242"/>
      <c r="B22" s="228"/>
      <c r="C22" s="251" t="s">
        <v>26</v>
      </c>
      <c r="D22" s="252"/>
      <c r="E22" s="175">
        <f>SUM(E15,E18,E21)</f>
        <v>50431001</v>
      </c>
    </row>
    <row r="23" spans="1:8" ht="20.100000000000001" customHeight="1">
      <c r="A23" s="242"/>
      <c r="B23" s="229" t="s">
        <v>3</v>
      </c>
      <c r="C23" s="230"/>
      <c r="D23" s="231"/>
      <c r="E23" s="175">
        <f>E12+E22</f>
        <v>134911935</v>
      </c>
    </row>
    <row r="24" spans="1:8" ht="30.75" customHeight="1">
      <c r="A24" s="238" t="s">
        <v>250</v>
      </c>
      <c r="B24" s="119" t="s">
        <v>139</v>
      </c>
      <c r="C24" s="120" t="s">
        <v>99</v>
      </c>
      <c r="D24" s="117" t="s">
        <v>137</v>
      </c>
      <c r="E24" s="116">
        <v>10320</v>
      </c>
    </row>
    <row r="25" spans="1:8" ht="20.100000000000001" customHeight="1">
      <c r="A25" s="239"/>
      <c r="B25" s="229" t="s">
        <v>3</v>
      </c>
      <c r="C25" s="230"/>
      <c r="D25" s="231"/>
      <c r="E25" s="175">
        <f>E24</f>
        <v>10320</v>
      </c>
    </row>
    <row r="26" spans="1:8" ht="30.75" customHeight="1">
      <c r="A26" s="238" t="s">
        <v>138</v>
      </c>
      <c r="B26" s="119" t="s">
        <v>139</v>
      </c>
      <c r="C26" s="120" t="s">
        <v>168</v>
      </c>
      <c r="D26" s="143" t="s">
        <v>98</v>
      </c>
      <c r="E26" s="116">
        <v>32190</v>
      </c>
      <c r="H26" s="10" t="s">
        <v>282</v>
      </c>
    </row>
    <row r="27" spans="1:8" ht="20.100000000000001" customHeight="1">
      <c r="A27" s="239"/>
      <c r="B27" s="229" t="s">
        <v>3</v>
      </c>
      <c r="C27" s="230"/>
      <c r="D27" s="231"/>
      <c r="E27" s="175">
        <f>E26</f>
        <v>32190</v>
      </c>
    </row>
    <row r="28" spans="1:8" ht="15" customHeight="1"/>
    <row r="29" spans="1:8" ht="20.100000000000001" customHeight="1">
      <c r="A29" s="10" t="s">
        <v>100</v>
      </c>
      <c r="G29" s="11" t="s">
        <v>16</v>
      </c>
    </row>
    <row r="30" spans="1:8" ht="20.100000000000001" customHeight="1">
      <c r="A30" s="236" t="s">
        <v>9</v>
      </c>
      <c r="B30" s="237"/>
      <c r="C30" s="236" t="s">
        <v>82</v>
      </c>
      <c r="D30" s="236" t="s">
        <v>101</v>
      </c>
      <c r="E30" s="237"/>
      <c r="F30" s="237"/>
      <c r="G30" s="237"/>
    </row>
    <row r="31" spans="1:8" ht="20.100000000000001" customHeight="1">
      <c r="A31" s="237"/>
      <c r="B31" s="237"/>
      <c r="C31" s="237"/>
      <c r="D31" s="52" t="s">
        <v>96</v>
      </c>
      <c r="E31" s="52" t="s">
        <v>102</v>
      </c>
      <c r="F31" s="52" t="s">
        <v>103</v>
      </c>
      <c r="G31" s="52" t="s">
        <v>19</v>
      </c>
    </row>
    <row r="32" spans="1:8" s="122" customFormat="1" ht="20.100000000000001" customHeight="1">
      <c r="A32" s="232" t="s">
        <v>104</v>
      </c>
      <c r="B32" s="233"/>
      <c r="C32" s="121">
        <v>127923607</v>
      </c>
      <c r="D32" s="121">
        <f>+D36-D33</f>
        <v>48413664</v>
      </c>
      <c r="E32" s="121">
        <f>+E36-E33</f>
        <v>4370244</v>
      </c>
      <c r="F32" s="121">
        <f>+F36-F34</f>
        <v>65268195</v>
      </c>
      <c r="G32" s="121">
        <f>+C32-D32-E32-F32</f>
        <v>9871504</v>
      </c>
      <c r="H32" s="122" t="s">
        <v>283</v>
      </c>
    </row>
    <row r="33" spans="1:8" s="122" customFormat="1" ht="20.100000000000001" customHeight="1">
      <c r="A33" s="232" t="s">
        <v>105</v>
      </c>
      <c r="B33" s="233"/>
      <c r="C33" s="121">
        <v>4925603</v>
      </c>
      <c r="D33" s="121">
        <v>2059847</v>
      </c>
      <c r="E33" s="121">
        <f>+C33-D33</f>
        <v>2865756</v>
      </c>
      <c r="F33" s="176" t="s">
        <v>134</v>
      </c>
      <c r="G33" s="176" t="s">
        <v>135</v>
      </c>
      <c r="H33" s="122" t="s">
        <v>284</v>
      </c>
    </row>
    <row r="34" spans="1:8" s="122" customFormat="1" ht="20.100000000000001" customHeight="1">
      <c r="A34" s="232" t="s">
        <v>106</v>
      </c>
      <c r="B34" s="233"/>
      <c r="C34" s="121">
        <v>7816437</v>
      </c>
      <c r="D34" s="176" t="s">
        <v>132</v>
      </c>
      <c r="E34" s="176" t="s">
        <v>133</v>
      </c>
      <c r="F34" s="121">
        <f>+C34</f>
        <v>7816437</v>
      </c>
      <c r="G34" s="176" t="s">
        <v>134</v>
      </c>
      <c r="H34" s="122" t="s">
        <v>283</v>
      </c>
    </row>
    <row r="35" spans="1:8" s="122" customFormat="1" ht="20.100000000000001" customHeight="1">
      <c r="A35" s="232" t="s">
        <v>19</v>
      </c>
      <c r="B35" s="233"/>
      <c r="C35" s="176" t="s">
        <v>8</v>
      </c>
      <c r="D35" s="176" t="s">
        <v>8</v>
      </c>
      <c r="E35" s="176" t="s">
        <v>134</v>
      </c>
      <c r="F35" s="176" t="s">
        <v>8</v>
      </c>
      <c r="G35" s="176" t="s">
        <v>8</v>
      </c>
    </row>
    <row r="36" spans="1:8" s="122" customFormat="1" ht="20.100000000000001" customHeight="1">
      <c r="A36" s="234" t="s">
        <v>3</v>
      </c>
      <c r="B36" s="235"/>
      <c r="C36" s="121">
        <f>SUM(C32:C35)</f>
        <v>140665647</v>
      </c>
      <c r="D36" s="121">
        <f>SUM(E22,E25,E27)</f>
        <v>50473511</v>
      </c>
      <c r="E36" s="121">
        <v>7236000</v>
      </c>
      <c r="F36" s="121">
        <v>73084632</v>
      </c>
      <c r="G36" s="121">
        <f>+G32</f>
        <v>9871504</v>
      </c>
      <c r="H36" s="122" t="s">
        <v>285</v>
      </c>
    </row>
    <row r="37" spans="1:8">
      <c r="C37" s="122"/>
      <c r="D37" s="122"/>
      <c r="E37" s="122"/>
      <c r="F37" s="122"/>
      <c r="G37" s="122"/>
    </row>
    <row r="38" spans="1:8">
      <c r="C38" s="122"/>
      <c r="D38" s="122"/>
      <c r="E38" s="122"/>
      <c r="F38" s="122"/>
      <c r="G38" s="122"/>
    </row>
  </sheetData>
  <mergeCells count="30">
    <mergeCell ref="C3:D3"/>
    <mergeCell ref="A4:A23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C15"/>
    <mergeCell ref="C16:C18"/>
    <mergeCell ref="C19:C21"/>
    <mergeCell ref="C22:D22"/>
    <mergeCell ref="B13:B22"/>
    <mergeCell ref="B25:D25"/>
    <mergeCell ref="A34:B34"/>
    <mergeCell ref="A35:B35"/>
    <mergeCell ref="A36:B36"/>
    <mergeCell ref="B23:D23"/>
    <mergeCell ref="A30:B31"/>
    <mergeCell ref="C30:C31"/>
    <mergeCell ref="D30:G30"/>
    <mergeCell ref="A32:B32"/>
    <mergeCell ref="A33:B33"/>
    <mergeCell ref="A24:A25"/>
    <mergeCell ref="A26:A27"/>
    <mergeCell ref="B27:D27"/>
  </mergeCells>
  <phoneticPr fontId="36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有形固定資産明細・行政目的別明細</vt:lpstr>
      <vt:lpstr>投資及び出資金の明細</vt:lpstr>
      <vt:lpstr>基金の明細</vt:lpstr>
      <vt:lpstr>貸付金の明細</vt:lpstr>
      <vt:lpstr>長期延滞債権の明細、未収金の明細</vt:lpstr>
      <vt:lpstr>地方債等の明細</vt:lpstr>
      <vt:lpstr>引当金の明細</vt:lpstr>
      <vt:lpstr>補助金等の明細</vt:lpstr>
      <vt:lpstr>財源の明細</vt:lpstr>
      <vt:lpstr>資金の明細</vt:lpstr>
      <vt:lpstr>財源の明細!Print_Area</vt:lpstr>
      <vt:lpstr>貸付金の明細!Print_Area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</dc:creator>
  <cp:lastModifiedBy>奈良市役所</cp:lastModifiedBy>
  <cp:lastPrinted>2024-03-28T08:12:16Z</cp:lastPrinted>
  <dcterms:created xsi:type="dcterms:W3CDTF">2015-03-17T01:58:09Z</dcterms:created>
  <dcterms:modified xsi:type="dcterms:W3CDTF">2024-03-28T08:12:19Z</dcterms:modified>
</cp:coreProperties>
</file>