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算出シート(2)入力用" sheetId="4" r:id="rId1"/>
  </sheets>
  <definedNames>
    <definedName name="_xlnm.Print_Area" localSheetId="0">'算出シート(2)入力用'!$A$1:$Q$36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I25" i="4"/>
  <c r="C27" i="4" l="1"/>
  <c r="O25" i="4"/>
  <c r="C23" i="4" s="1"/>
  <c r="F5" i="4"/>
  <c r="C35" i="4" l="1"/>
  <c r="F16" i="4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申請区分にチェックを入れてください</t>
        </r>
      </text>
    </comment>
    <comment ref="B1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申請区分にチェックを入れてください</t>
        </r>
      </text>
    </comment>
  </commentList>
</comments>
</file>

<file path=xl/sharedStrings.xml><?xml version="1.0" encoding="utf-8"?>
<sst xmlns="http://schemas.openxmlformats.org/spreadsheetml/2006/main" count="58" uniqueCount="42">
  <si>
    <t>＋</t>
    <phoneticPr fontId="2"/>
  </si>
  <si>
    <t>×</t>
    <phoneticPr fontId="2"/>
  </si>
  <si>
    <t>世帯</t>
    <rPh sb="0" eb="2">
      <t>セタイ</t>
    </rPh>
    <phoneticPr fontId="2"/>
  </si>
  <si>
    <t>円</t>
    <rPh sb="0" eb="1">
      <t>エン</t>
    </rPh>
    <phoneticPr fontId="2"/>
  </si>
  <si>
    <t>地区世帯数</t>
    <rPh sb="0" eb="2">
      <t>チク</t>
    </rPh>
    <rPh sb="2" eb="5">
      <t>セタイスウ</t>
    </rPh>
    <phoneticPr fontId="2"/>
  </si>
  <si>
    <t>（内訳）</t>
    <rPh sb="1" eb="3">
      <t>ウチワケ</t>
    </rPh>
    <phoneticPr fontId="2"/>
  </si>
  <si>
    <t>自治会加入世帯数</t>
    <rPh sb="0" eb="3">
      <t>ジチカイ</t>
    </rPh>
    <rPh sb="3" eb="5">
      <t>カニュウ</t>
    </rPh>
    <rPh sb="5" eb="8">
      <t>セタイスウ</t>
    </rPh>
    <phoneticPr fontId="2"/>
  </si>
  <si>
    <t>自治会未加入世帯数</t>
    <rPh sb="0" eb="3">
      <t>ジチカイ</t>
    </rPh>
    <rPh sb="3" eb="6">
      <t>ミカニュウ</t>
    </rPh>
    <rPh sb="6" eb="9">
      <t>セタイスウ</t>
    </rPh>
    <phoneticPr fontId="2"/>
  </si>
  <si>
    <t>（計算式）</t>
    <rPh sb="1" eb="3">
      <t>ケイサン</t>
    </rPh>
    <rPh sb="3" eb="4">
      <t>シキ</t>
    </rPh>
    <phoneticPr fontId="2"/>
  </si>
  <si>
    <t>（算出基準）</t>
    <rPh sb="1" eb="3">
      <t>サンシュツ</t>
    </rPh>
    <rPh sb="3" eb="5">
      <t>キジュン</t>
    </rPh>
    <phoneticPr fontId="2"/>
  </si>
  <si>
    <t>2,000人以下</t>
    <rPh sb="1" eb="8">
      <t>０００ニンイカ</t>
    </rPh>
    <phoneticPr fontId="2"/>
  </si>
  <si>
    <t>2,001人～5,000人</t>
    <rPh sb="1" eb="6">
      <t>００１ニン</t>
    </rPh>
    <rPh sb="8" eb="13">
      <t>０００ニン</t>
    </rPh>
    <phoneticPr fontId="2"/>
  </si>
  <si>
    <t>5,001人～10,000人</t>
    <rPh sb="1" eb="6">
      <t>００１ニン</t>
    </rPh>
    <rPh sb="9" eb="14">
      <t>０００ニン</t>
    </rPh>
    <phoneticPr fontId="2"/>
  </si>
  <si>
    <t>10,001人～15,000人</t>
    <rPh sb="2" eb="7">
      <t>００１ニン</t>
    </rPh>
    <rPh sb="10" eb="15">
      <t>０００ニン</t>
    </rPh>
    <phoneticPr fontId="2"/>
  </si>
  <si>
    <t>15,001人以上</t>
    <rPh sb="2" eb="7">
      <t>００１ニン</t>
    </rPh>
    <rPh sb="7" eb="9">
      <t>イジョウ</t>
    </rPh>
    <phoneticPr fontId="2"/>
  </si>
  <si>
    <t>400,000円</t>
    <rPh sb="7" eb="8">
      <t>エン</t>
    </rPh>
    <phoneticPr fontId="2"/>
  </si>
  <si>
    <t>450,000円</t>
    <rPh sb="7" eb="8">
      <t>エン</t>
    </rPh>
    <phoneticPr fontId="2"/>
  </si>
  <si>
    <t>500,000円</t>
    <rPh sb="7" eb="8">
      <t>エン</t>
    </rPh>
    <phoneticPr fontId="2"/>
  </si>
  <si>
    <t>550,000円</t>
    <rPh sb="7" eb="8">
      <t>エン</t>
    </rPh>
    <phoneticPr fontId="2"/>
  </si>
  <si>
    <t>600,000円</t>
    <rPh sb="7" eb="8">
      <t>エン</t>
    </rPh>
    <phoneticPr fontId="2"/>
  </si>
  <si>
    <t>交付額</t>
    <rPh sb="0" eb="2">
      <t>コウフ</t>
    </rPh>
    <rPh sb="2" eb="3">
      <t>ガク</t>
    </rPh>
    <phoneticPr fontId="2"/>
  </si>
  <si>
    <t>区域内人口</t>
    <rPh sb="0" eb="3">
      <t>クイキナイ</t>
    </rPh>
    <rPh sb="3" eb="5">
      <t>ジンコウ</t>
    </rPh>
    <phoneticPr fontId="2"/>
  </si>
  <si>
    <t>区域内世帯数</t>
    <rPh sb="0" eb="3">
      <t>クイキナイ</t>
    </rPh>
    <rPh sb="3" eb="6">
      <t>セタイスウ</t>
    </rPh>
    <phoneticPr fontId="2"/>
  </si>
  <si>
    <t>人</t>
    <rPh sb="0" eb="1">
      <t>ニン</t>
    </rPh>
    <phoneticPr fontId="2"/>
  </si>
  <si>
    <t>999世帯以下</t>
    <rPh sb="3" eb="5">
      <t>セタイ</t>
    </rPh>
    <rPh sb="5" eb="7">
      <t>イカ</t>
    </rPh>
    <phoneticPr fontId="2"/>
  </si>
  <si>
    <t>270,000円</t>
    <rPh sb="7" eb="8">
      <t>エン</t>
    </rPh>
    <phoneticPr fontId="2"/>
  </si>
  <si>
    <t>1,000～2,999世帯</t>
    <rPh sb="11" eb="13">
      <t>セタイ</t>
    </rPh>
    <phoneticPr fontId="2"/>
  </si>
  <si>
    <t>3,000～4,999世帯</t>
    <rPh sb="11" eb="13">
      <t>セタイ</t>
    </rPh>
    <phoneticPr fontId="2"/>
  </si>
  <si>
    <t>5,000世帯以上</t>
    <rPh sb="5" eb="7">
      <t>セタイ</t>
    </rPh>
    <rPh sb="7" eb="9">
      <t>イジョウ</t>
    </rPh>
    <phoneticPr fontId="2"/>
  </si>
  <si>
    <t>360,000円</t>
    <rPh sb="7" eb="8">
      <t>エン</t>
    </rPh>
    <phoneticPr fontId="2"/>
  </si>
  <si>
    <t>540,000円</t>
    <rPh sb="3" eb="8">
      <t>０００エン</t>
    </rPh>
    <phoneticPr fontId="2"/>
  </si>
  <si>
    <t>の部分のみ記入してください。</t>
    <rPh sb="1" eb="3">
      <t>ブブン</t>
    </rPh>
    <rPh sb="5" eb="7">
      <t>キニュウ</t>
    </rPh>
    <phoneticPr fontId="2"/>
  </si>
  <si>
    <t>合計申請額</t>
    <rPh sb="0" eb="2">
      <t>ゴウケイ</t>
    </rPh>
    <rPh sb="2" eb="4">
      <t>シンセイ</t>
    </rPh>
    <rPh sb="4" eb="5">
      <t>ガク</t>
    </rPh>
    <phoneticPr fontId="2"/>
  </si>
  <si>
    <t>地域づくり一括交付金交付額算出シート（交付申請額の算出にご使用ください。）</t>
    <rPh sb="0" eb="2">
      <t>チイキ</t>
    </rPh>
    <rPh sb="5" eb="7">
      <t>イッカツ</t>
    </rPh>
    <rPh sb="7" eb="10">
      <t>コウフキン</t>
    </rPh>
    <rPh sb="10" eb="12">
      <t>コウフ</t>
    </rPh>
    <rPh sb="12" eb="13">
      <t>ガク</t>
    </rPh>
    <rPh sb="13" eb="15">
      <t>サンシュツ</t>
    </rPh>
    <rPh sb="19" eb="21">
      <t>コウフ</t>
    </rPh>
    <rPh sb="21" eb="23">
      <t>シンセイ</t>
    </rPh>
    <rPh sb="23" eb="24">
      <t>ガク</t>
    </rPh>
    <rPh sb="25" eb="27">
      <t>サンシュツ</t>
    </rPh>
    <rPh sb="29" eb="31">
      <t>シヨウ</t>
    </rPh>
    <phoneticPr fontId="2"/>
  </si>
  <si>
    <t>自治会加入世帯</t>
    <rPh sb="0" eb="3">
      <t>ジチカイ</t>
    </rPh>
    <rPh sb="3" eb="5">
      <t>カニュウ</t>
    </rPh>
    <rPh sb="5" eb="7">
      <t>セタイ</t>
    </rPh>
    <phoneticPr fontId="2"/>
  </si>
  <si>
    <t>自治会未加入世帯</t>
    <rPh sb="0" eb="3">
      <t>ジチカイ</t>
    </rPh>
    <rPh sb="3" eb="4">
      <t>ミ</t>
    </rPh>
    <rPh sb="4" eb="6">
      <t>カニュウ</t>
    </rPh>
    <rPh sb="6" eb="8">
      <t>セタイ</t>
    </rPh>
    <phoneticPr fontId="2"/>
  </si>
  <si>
    <t xml:space="preserve"> ①地域活動推進</t>
    <rPh sb="2" eb="4">
      <t>チイキ</t>
    </rPh>
    <rPh sb="4" eb="6">
      <t>カツドウ</t>
    </rPh>
    <rPh sb="6" eb="8">
      <t>スイシン</t>
    </rPh>
    <phoneticPr fontId="2"/>
  </si>
  <si>
    <t xml:space="preserve"> ②自主防災・防犯活動</t>
    <rPh sb="2" eb="4">
      <t>ジシュ</t>
    </rPh>
    <rPh sb="4" eb="6">
      <t>ボウサイ</t>
    </rPh>
    <rPh sb="7" eb="9">
      <t>ボウハン</t>
    </rPh>
    <rPh sb="9" eb="11">
      <t>カツドウ</t>
    </rPh>
    <phoneticPr fontId="2"/>
  </si>
  <si>
    <t>　　地域活動推進及び自主防災・防犯活動</t>
    <phoneticPr fontId="2"/>
  </si>
  <si>
    <t>※</t>
    <phoneticPr fontId="2"/>
  </si>
  <si>
    <t>●申請区分（申請する□に✔を入れてください。）</t>
    <rPh sb="1" eb="3">
      <t>シンセイ</t>
    </rPh>
    <rPh sb="3" eb="5">
      <t>クブン</t>
    </rPh>
    <rPh sb="6" eb="8">
      <t>シンセイ</t>
    </rPh>
    <rPh sb="14" eb="15">
      <t>イ</t>
    </rPh>
    <phoneticPr fontId="2"/>
  </si>
  <si>
    <t>　　運営及び自主的、自立的なまちづくり</t>
    <rPh sb="2" eb="4">
      <t>ウンエイ</t>
    </rPh>
    <rPh sb="4" eb="5">
      <t>オヨ</t>
    </rPh>
    <rPh sb="6" eb="8">
      <t>ジシュ</t>
    </rPh>
    <rPh sb="8" eb="9">
      <t>テキ</t>
    </rPh>
    <rPh sb="10" eb="12">
      <t>ジリツ</t>
    </rPh>
    <rPh sb="12" eb="13">
      <t>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</si>
</sst>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3" borderId="0" xfId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38" fontId="3" fillId="0" borderId="0" xfId="1" applyFont="1" applyAlignment="1"/>
    <xf numFmtId="38" fontId="3" fillId="0" borderId="0" xfId="1" applyFont="1" applyFill="1" applyAlignment="1"/>
    <xf numFmtId="0" fontId="3" fillId="2" borderId="0" xfId="0" applyFont="1" applyFill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5" fillId="0" borderId="0" xfId="0" applyFont="1"/>
    <xf numFmtId="0" fontId="6" fillId="0" borderId="0" xfId="0" applyFont="1"/>
    <xf numFmtId="0" fontId="3" fillId="0" borderId="8" xfId="0" applyFont="1" applyBorder="1"/>
    <xf numFmtId="0" fontId="3" fillId="2" borderId="0" xfId="0" applyFont="1" applyFill="1" applyAlignment="1"/>
    <xf numFmtId="0" fontId="3" fillId="0" borderId="0" xfId="0" applyFont="1" applyFill="1" applyBorder="1"/>
    <xf numFmtId="38" fontId="3" fillId="0" borderId="8" xfId="1" applyFont="1" applyFill="1" applyBorder="1" applyAlignment="1">
      <alignment horizontal="center"/>
    </xf>
    <xf numFmtId="0" fontId="3" fillId="0" borderId="8" xfId="0" applyFont="1" applyFill="1" applyBorder="1"/>
    <xf numFmtId="38" fontId="3" fillId="0" borderId="0" xfId="1" applyFont="1" applyFill="1" applyBorder="1" applyAlignment="1"/>
    <xf numFmtId="38" fontId="3" fillId="0" borderId="8" xfId="1" applyFont="1" applyFill="1" applyBorder="1" applyAlignment="1"/>
    <xf numFmtId="38" fontId="3" fillId="0" borderId="0" xfId="1" applyFont="1" applyFill="1" applyAlignment="1">
      <alignment horizontal="center"/>
    </xf>
    <xf numFmtId="38" fontId="7" fillId="3" borderId="1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38" fontId="4" fillId="3" borderId="0" xfId="1" applyFont="1" applyFill="1" applyAlignment="1"/>
    <xf numFmtId="38" fontId="3" fillId="2" borderId="8" xfId="1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8" fontId="3" fillId="3" borderId="5" xfId="1" applyFont="1" applyFill="1" applyBorder="1" applyAlignment="1"/>
    <xf numFmtId="38" fontId="4" fillId="3" borderId="0" xfId="0" applyNumberFormat="1" applyFont="1" applyFill="1" applyAlignment="1"/>
    <xf numFmtId="0" fontId="4" fillId="3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R$5" lockText="1" noThreeD="1"/>
</file>

<file path=xl/ctrlProps/ctrlProp2.xml><?xml version="1.0" encoding="utf-8"?>
<formControlPr xmlns="http://schemas.microsoft.com/office/spreadsheetml/2009/9/main" objectType="CheckBox" fmlaLink="$R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</xdr:row>
          <xdr:rowOff>38100</xdr:rowOff>
        </xdr:from>
        <xdr:to>
          <xdr:col>1</xdr:col>
          <xdr:colOff>228600</xdr:colOff>
          <xdr:row>5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15</xdr:row>
          <xdr:rowOff>38100</xdr:rowOff>
        </xdr:from>
        <xdr:to>
          <xdr:col>1</xdr:col>
          <xdr:colOff>285750</xdr:colOff>
          <xdr:row>16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="70" zoomScaleNormal="100" zoomScaleSheetLayoutView="70" workbookViewId="0">
      <selection activeCell="N16" sqref="N16"/>
    </sheetView>
  </sheetViews>
  <sheetFormatPr defaultRowHeight="13.5"/>
  <cols>
    <col min="1" max="1" width="3.875" style="1" customWidth="1"/>
    <col min="2" max="2" width="22.625" style="1" customWidth="1"/>
    <col min="3" max="3" width="14.125" style="1" customWidth="1"/>
    <col min="4" max="5" width="3.375" style="1" bestFit="1" customWidth="1"/>
    <col min="6" max="6" width="3.5" style="1" bestFit="1" customWidth="1"/>
    <col min="7" max="7" width="3.5" style="1" customWidth="1"/>
    <col min="8" max="8" width="3.375" style="1" bestFit="1" customWidth="1"/>
    <col min="9" max="9" width="9" style="1"/>
    <col min="10" max="10" width="5.25" style="1" bestFit="1" customWidth="1"/>
    <col min="11" max="11" width="3.375" style="1" bestFit="1" customWidth="1"/>
    <col min="12" max="12" width="3.5" style="1" bestFit="1" customWidth="1"/>
    <col min="13" max="14" width="3.375" style="1" bestFit="1" customWidth="1"/>
    <col min="15" max="15" width="9" style="1"/>
    <col min="16" max="16" width="5.25" style="1" bestFit="1" customWidth="1"/>
    <col min="17" max="17" width="3.375" style="1" bestFit="1" customWidth="1"/>
    <col min="18" max="18" width="9.375" style="1" customWidth="1"/>
    <col min="19" max="19" width="3.375" style="1" bestFit="1" customWidth="1"/>
    <col min="20" max="16384" width="9" style="1"/>
  </cols>
  <sheetData>
    <row r="1" spans="1:18" ht="14.25">
      <c r="A1" s="20" t="s">
        <v>33</v>
      </c>
    </row>
    <row r="3" spans="1:18">
      <c r="I3" s="12" t="s">
        <v>39</v>
      </c>
      <c r="J3" s="15"/>
      <c r="K3" s="1" t="s">
        <v>31</v>
      </c>
    </row>
    <row r="4" spans="1:18">
      <c r="B4" s="1" t="s">
        <v>40</v>
      </c>
    </row>
    <row r="5" spans="1:18" ht="18.75" customHeight="1">
      <c r="B5" s="23" t="s">
        <v>41</v>
      </c>
      <c r="C5" s="23"/>
      <c r="D5" s="9"/>
      <c r="E5" s="9"/>
      <c r="F5" s="34">
        <f>IF(R5=TRUE,IF(F7&gt;=15001,600000,IF(F7&gt;=10001,550000,IF(F7&gt;=5001,500000,IF(F7&gt;=2001,450000,IF(F7&gt;=1,400000,0))))),"")</f>
        <v>0</v>
      </c>
      <c r="G5" s="34"/>
      <c r="H5" s="34"/>
      <c r="I5" s="1" t="s">
        <v>3</v>
      </c>
      <c r="K5" s="3"/>
      <c r="L5" s="3"/>
      <c r="M5" s="3"/>
      <c r="N5" s="3"/>
      <c r="O5" s="3"/>
      <c r="R5" s="1" t="b">
        <v>1</v>
      </c>
    </row>
    <row r="6" spans="1:18" s="10" customFormat="1">
      <c r="B6" s="9"/>
      <c r="C6" s="9"/>
      <c r="D6" s="9"/>
      <c r="E6" s="9"/>
      <c r="F6" s="14"/>
      <c r="G6" s="14"/>
      <c r="H6" s="14"/>
      <c r="K6" s="24"/>
      <c r="L6" s="24"/>
      <c r="M6" s="24"/>
      <c r="N6" s="24"/>
      <c r="O6" s="24"/>
    </row>
    <row r="7" spans="1:18" ht="18.75" customHeight="1">
      <c r="C7" s="16" t="s">
        <v>21</v>
      </c>
      <c r="D7" s="22"/>
      <c r="E7" s="28"/>
      <c r="F7" s="35"/>
      <c r="G7" s="35"/>
      <c r="H7" s="35"/>
      <c r="I7" s="17" t="s">
        <v>23</v>
      </c>
    </row>
    <row r="8" spans="1:18">
      <c r="C8" s="26"/>
      <c r="D8" s="25"/>
      <c r="E8" s="25"/>
      <c r="F8" s="25"/>
      <c r="G8" s="25"/>
      <c r="H8" s="26"/>
      <c r="I8" s="26"/>
    </row>
    <row r="9" spans="1:18" s="10" customFormat="1">
      <c r="B9" s="11" t="s">
        <v>9</v>
      </c>
      <c r="C9" s="31" t="s">
        <v>21</v>
      </c>
      <c r="D9" s="31"/>
      <c r="E9" s="31"/>
      <c r="F9" s="31"/>
      <c r="G9" s="31" t="s">
        <v>20</v>
      </c>
      <c r="H9" s="31"/>
      <c r="I9" s="31"/>
    </row>
    <row r="10" spans="1:18" s="10" customFormat="1">
      <c r="C10" s="32" t="s">
        <v>10</v>
      </c>
      <c r="D10" s="32"/>
      <c r="E10" s="32"/>
      <c r="F10" s="32"/>
      <c r="G10" s="33" t="s">
        <v>15</v>
      </c>
      <c r="H10" s="33"/>
      <c r="I10" s="33"/>
    </row>
    <row r="11" spans="1:18" s="10" customFormat="1">
      <c r="C11" s="32" t="s">
        <v>11</v>
      </c>
      <c r="D11" s="32"/>
      <c r="E11" s="32"/>
      <c r="F11" s="32"/>
      <c r="G11" s="33" t="s">
        <v>16</v>
      </c>
      <c r="H11" s="33"/>
      <c r="I11" s="33"/>
    </row>
    <row r="12" spans="1:18" s="10" customFormat="1">
      <c r="C12" s="32" t="s">
        <v>12</v>
      </c>
      <c r="D12" s="32"/>
      <c r="E12" s="32"/>
      <c r="F12" s="32"/>
      <c r="G12" s="33" t="s">
        <v>17</v>
      </c>
      <c r="H12" s="33"/>
      <c r="I12" s="33"/>
    </row>
    <row r="13" spans="1:18" s="10" customFormat="1">
      <c r="C13" s="32" t="s">
        <v>13</v>
      </c>
      <c r="D13" s="32"/>
      <c r="E13" s="32"/>
      <c r="F13" s="32"/>
      <c r="G13" s="33" t="s">
        <v>18</v>
      </c>
      <c r="H13" s="33"/>
      <c r="I13" s="33"/>
    </row>
    <row r="14" spans="1:18">
      <c r="C14" s="32" t="s">
        <v>14</v>
      </c>
      <c r="D14" s="32"/>
      <c r="E14" s="32"/>
      <c r="F14" s="32"/>
      <c r="G14" s="33" t="s">
        <v>19</v>
      </c>
      <c r="H14" s="33"/>
      <c r="I14" s="33"/>
    </row>
    <row r="15" spans="1:18" s="10" customFormat="1">
      <c r="B15" s="9"/>
      <c r="C15" s="9"/>
      <c r="D15" s="9"/>
      <c r="E15" s="9"/>
      <c r="F15" s="14"/>
      <c r="G15" s="14"/>
      <c r="H15" s="14"/>
      <c r="K15" s="24"/>
      <c r="L15" s="24"/>
      <c r="M15" s="24"/>
      <c r="N15" s="24"/>
      <c r="O15" s="24"/>
    </row>
    <row r="16" spans="1:18" ht="18.75" customHeight="1">
      <c r="B16" s="23" t="s">
        <v>38</v>
      </c>
      <c r="C16" s="23"/>
      <c r="D16" s="23"/>
      <c r="E16" s="9"/>
      <c r="F16" s="40">
        <f>IFERROR(C23+C27,"")</f>
        <v>0</v>
      </c>
      <c r="G16" s="41"/>
      <c r="H16" s="41"/>
      <c r="I16" s="3" t="s">
        <v>3</v>
      </c>
      <c r="J16" s="3"/>
      <c r="K16" s="3"/>
      <c r="L16" s="3"/>
      <c r="M16" s="3"/>
      <c r="N16" s="3"/>
      <c r="O16" s="3"/>
      <c r="R16" s="1" t="b">
        <v>0</v>
      </c>
    </row>
    <row r="17" spans="2:16" s="10" customFormat="1">
      <c r="B17" s="9"/>
      <c r="C17" s="9"/>
      <c r="D17" s="9"/>
      <c r="E17" s="9"/>
      <c r="G17" s="24"/>
      <c r="H17" s="24"/>
      <c r="I17" s="24"/>
      <c r="J17" s="24"/>
      <c r="K17" s="24"/>
      <c r="L17" s="24"/>
      <c r="M17" s="24"/>
      <c r="N17" s="24"/>
      <c r="O17" s="24"/>
    </row>
    <row r="18" spans="2:16" ht="18.75" customHeight="1">
      <c r="C18" s="16" t="s">
        <v>22</v>
      </c>
      <c r="D18" s="22"/>
      <c r="E18" s="22"/>
      <c r="F18" s="35"/>
      <c r="G18" s="35"/>
      <c r="H18" s="35"/>
      <c r="I18" s="17" t="s">
        <v>2</v>
      </c>
    </row>
    <row r="19" spans="2:16">
      <c r="C19" s="2" t="s">
        <v>5</v>
      </c>
      <c r="D19" s="3"/>
      <c r="E19" s="3"/>
      <c r="F19" s="3"/>
      <c r="G19" s="3"/>
      <c r="H19" s="3"/>
      <c r="I19" s="4"/>
    </row>
    <row r="20" spans="2:16" ht="18.75" customHeight="1">
      <c r="C20" s="16" t="s">
        <v>6</v>
      </c>
      <c r="D20" s="22"/>
      <c r="E20" s="22"/>
      <c r="F20" s="35"/>
      <c r="G20" s="35"/>
      <c r="H20" s="35"/>
      <c r="I20" s="17" t="s">
        <v>2</v>
      </c>
    </row>
    <row r="21" spans="2:16" ht="18.75" customHeight="1">
      <c r="C21" s="5" t="s">
        <v>7</v>
      </c>
      <c r="D21" s="6"/>
      <c r="E21" s="6"/>
      <c r="F21" s="39">
        <f>F18-F20</f>
        <v>0</v>
      </c>
      <c r="G21" s="39"/>
      <c r="H21" s="39"/>
      <c r="I21" s="7" t="s">
        <v>2</v>
      </c>
    </row>
    <row r="22" spans="2:16">
      <c r="C22" s="3"/>
      <c r="D22" s="3"/>
      <c r="E22" s="27"/>
      <c r="F22" s="27"/>
      <c r="G22" s="27"/>
      <c r="H22" s="3"/>
      <c r="I22" s="3"/>
    </row>
    <row r="23" spans="2:16" ht="18.75" customHeight="1">
      <c r="B23" s="1" t="s">
        <v>36</v>
      </c>
      <c r="C23" s="8">
        <f>IF(R16=TRUE,C25+F25*I25+L25*O25,0)</f>
        <v>0</v>
      </c>
      <c r="D23" s="1" t="s">
        <v>3</v>
      </c>
    </row>
    <row r="24" spans="2:16" s="10" customFormat="1">
      <c r="C24" s="14"/>
      <c r="I24" s="21" t="s">
        <v>34</v>
      </c>
      <c r="J24" s="1"/>
      <c r="K24" s="1"/>
      <c r="L24" s="1"/>
      <c r="M24" s="1"/>
      <c r="N24" s="1"/>
      <c r="O24" s="21" t="s">
        <v>35</v>
      </c>
    </row>
    <row r="25" spans="2:16" ht="18.75" customHeight="1">
      <c r="B25" s="12" t="s">
        <v>8</v>
      </c>
      <c r="C25" s="13">
        <v>150000</v>
      </c>
      <c r="D25" s="13" t="s">
        <v>3</v>
      </c>
      <c r="E25" s="1" t="s">
        <v>0</v>
      </c>
      <c r="F25" s="1">
        <v>50</v>
      </c>
      <c r="G25" s="1" t="s">
        <v>3</v>
      </c>
      <c r="H25" s="1" t="s">
        <v>1</v>
      </c>
      <c r="I25" s="8">
        <f>F20</f>
        <v>0</v>
      </c>
      <c r="J25" s="1" t="s">
        <v>2</v>
      </c>
      <c r="K25" s="1" t="s">
        <v>0</v>
      </c>
      <c r="L25" s="1">
        <v>25</v>
      </c>
      <c r="M25" s="1" t="s">
        <v>3</v>
      </c>
      <c r="N25" s="1" t="s">
        <v>1</v>
      </c>
      <c r="O25" s="8">
        <f>F21</f>
        <v>0</v>
      </c>
      <c r="P25" s="13" t="s">
        <v>2</v>
      </c>
    </row>
    <row r="26" spans="2:16" s="10" customFormat="1">
      <c r="B26" s="11"/>
      <c r="C26" s="14"/>
      <c r="D26" s="14"/>
      <c r="I26" s="14"/>
      <c r="O26" s="14"/>
      <c r="P26" s="14"/>
    </row>
    <row r="27" spans="2:16" ht="18.75" customHeight="1">
      <c r="B27" s="1" t="s">
        <v>37</v>
      </c>
      <c r="C27" s="8">
        <f>IF(R16=TRUE,IF(F18&gt;=5000,540000,IF(F18&gt;=3000,450000,IF(F18&gt;=1000,360000,IF(F18&gt;=1,270000,0)))),0)</f>
        <v>0</v>
      </c>
      <c r="D27" s="1" t="s">
        <v>3</v>
      </c>
    </row>
    <row r="28" spans="2:16">
      <c r="C28" s="29"/>
    </row>
    <row r="29" spans="2:16">
      <c r="B29" s="12"/>
      <c r="C29" s="36" t="s">
        <v>4</v>
      </c>
      <c r="D29" s="37"/>
      <c r="E29" s="37"/>
      <c r="F29" s="38"/>
      <c r="G29" s="36" t="s">
        <v>20</v>
      </c>
      <c r="H29" s="37"/>
      <c r="I29" s="38"/>
    </row>
    <row r="30" spans="2:16">
      <c r="C30" s="32" t="s">
        <v>24</v>
      </c>
      <c r="D30" s="32"/>
      <c r="E30" s="32"/>
      <c r="F30" s="32"/>
      <c r="G30" s="33" t="s">
        <v>25</v>
      </c>
      <c r="H30" s="33"/>
      <c r="I30" s="33"/>
    </row>
    <row r="31" spans="2:16">
      <c r="C31" s="32" t="s">
        <v>26</v>
      </c>
      <c r="D31" s="32"/>
      <c r="E31" s="32"/>
      <c r="F31" s="32"/>
      <c r="G31" s="33" t="s">
        <v>29</v>
      </c>
      <c r="H31" s="33"/>
      <c r="I31" s="33"/>
    </row>
    <row r="32" spans="2:16">
      <c r="C32" s="32" t="s">
        <v>27</v>
      </c>
      <c r="D32" s="32"/>
      <c r="E32" s="32"/>
      <c r="F32" s="32"/>
      <c r="G32" s="33" t="s">
        <v>16</v>
      </c>
      <c r="H32" s="33"/>
      <c r="I32" s="33"/>
    </row>
    <row r="33" spans="2:9">
      <c r="C33" s="32" t="s">
        <v>28</v>
      </c>
      <c r="D33" s="32"/>
      <c r="E33" s="32"/>
      <c r="F33" s="32"/>
      <c r="G33" s="33" t="s">
        <v>30</v>
      </c>
      <c r="H33" s="33"/>
      <c r="I33" s="33"/>
    </row>
    <row r="34" spans="2:9" ht="14.25" thickBot="1"/>
    <row r="35" spans="2:9" ht="22.5" customHeight="1" thickBot="1">
      <c r="B35" s="18" t="s">
        <v>32</v>
      </c>
      <c r="C35" s="30">
        <f>F5+C23+C27</f>
        <v>0</v>
      </c>
      <c r="D35" s="19" t="s">
        <v>3</v>
      </c>
    </row>
  </sheetData>
  <mergeCells count="28">
    <mergeCell ref="C31:F31"/>
    <mergeCell ref="G31:I31"/>
    <mergeCell ref="C32:F32"/>
    <mergeCell ref="G32:I32"/>
    <mergeCell ref="C33:F33"/>
    <mergeCell ref="G33:I33"/>
    <mergeCell ref="C14:F14"/>
    <mergeCell ref="G14:I14"/>
    <mergeCell ref="C29:F29"/>
    <mergeCell ref="G29:I29"/>
    <mergeCell ref="C30:F30"/>
    <mergeCell ref="G30:I30"/>
    <mergeCell ref="F18:H18"/>
    <mergeCell ref="F20:H20"/>
    <mergeCell ref="F21:H21"/>
    <mergeCell ref="F16:H16"/>
    <mergeCell ref="C11:F11"/>
    <mergeCell ref="G11:I11"/>
    <mergeCell ref="C12:F12"/>
    <mergeCell ref="G12:I12"/>
    <mergeCell ref="C13:F13"/>
    <mergeCell ref="G13:I13"/>
    <mergeCell ref="C9:F9"/>
    <mergeCell ref="G9:I9"/>
    <mergeCell ref="C10:F10"/>
    <mergeCell ref="G10:I10"/>
    <mergeCell ref="F5:H5"/>
    <mergeCell ref="F7:H7"/>
  </mergeCells>
  <phoneticPr fontId="2"/>
  <pageMargins left="0.7" right="0.7" top="0.75" bottom="0.75" header="0.3" footer="0.3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295275</xdr:colOff>
                    <xdr:row>4</xdr:row>
                    <xdr:rowOff>38100</xdr:rowOff>
                  </from>
                  <to>
                    <xdr:col>1</xdr:col>
                    <xdr:colOff>228600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276225</xdr:colOff>
                    <xdr:row>15</xdr:row>
                    <xdr:rowOff>38100</xdr:rowOff>
                  </from>
                  <to>
                    <xdr:col>1</xdr:col>
                    <xdr:colOff>285750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算出シート(2)入力用</vt:lpstr>
      <vt:lpstr>'算出シート(2)入力用'!Print_Area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2022-04-21T03:24:15Z</dcterms:modified>
</cp:coreProperties>
</file>