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5505" activeTab="0"/>
  </bookViews>
  <sheets>
    <sheet name="32～34" sheetId="1" r:id="rId1"/>
  </sheets>
  <definedNames/>
  <calcPr fullCalcOnLoad="1"/>
</workbook>
</file>

<file path=xl/sharedStrings.xml><?xml version="1.0" encoding="utf-8"?>
<sst xmlns="http://schemas.openxmlformats.org/spreadsheetml/2006/main" count="115" uniqueCount="110">
  <si>
    <t xml:space="preserve"> </t>
  </si>
  <si>
    <t>年次および府県</t>
  </si>
  <si>
    <t>流入超過</t>
  </si>
  <si>
    <t>都祁村</t>
  </si>
  <si>
    <t>田原本町</t>
  </si>
  <si>
    <t>その他の県</t>
  </si>
  <si>
    <t>区　　分</t>
  </si>
  <si>
    <t>夜間人口に  　対する昼間  　人口の割合</t>
  </si>
  <si>
    <t>総　数</t>
  </si>
  <si>
    <t>持ち家</t>
  </si>
  <si>
    <t>公営・公団・公社の借家</t>
  </si>
  <si>
    <t>民営の借家</t>
  </si>
  <si>
    <t>給与住宅</t>
  </si>
  <si>
    <t>間借り</t>
  </si>
  <si>
    <t>　　昭和55年</t>
  </si>
  <si>
    <t>　　平成２年</t>
  </si>
  <si>
    <t>延べ面積</t>
  </si>
  <si>
    <t>主世帯　　　</t>
  </si>
  <si>
    <t>流               入</t>
  </si>
  <si>
    <t>流                出</t>
  </si>
  <si>
    <t>総　数</t>
  </si>
  <si>
    <t>総  数</t>
  </si>
  <si>
    <t>就業者</t>
  </si>
  <si>
    <t>通学者</t>
  </si>
  <si>
    <t xml:space="preserve">  世　帯　数</t>
  </si>
  <si>
    <t>　　　　60</t>
  </si>
  <si>
    <t xml:space="preserve">  0～ 19㎡</t>
  </si>
  <si>
    <t xml:space="preserve"> 20～ 29</t>
  </si>
  <si>
    <t xml:space="preserve"> 30～ 39</t>
  </si>
  <si>
    <t xml:space="preserve"> 40～ 49</t>
  </si>
  <si>
    <t>山添村</t>
  </si>
  <si>
    <t xml:space="preserve">  世帯人員</t>
  </si>
  <si>
    <t>平群町</t>
  </si>
  <si>
    <t xml:space="preserve">  0～ 19㎡</t>
  </si>
  <si>
    <t>三郷町</t>
  </si>
  <si>
    <t xml:space="preserve"> 20～ 29</t>
  </si>
  <si>
    <t>斑鳩町</t>
  </si>
  <si>
    <t xml:space="preserve"> 30～ 39</t>
  </si>
  <si>
    <t>安堵町</t>
  </si>
  <si>
    <t xml:space="preserve"> 40～ 49</t>
  </si>
  <si>
    <t>川西町</t>
  </si>
  <si>
    <t xml:space="preserve"> 50～ 59</t>
  </si>
  <si>
    <t>三宅町</t>
  </si>
  <si>
    <t xml:space="preserve"> 60～ 69</t>
  </si>
  <si>
    <t xml:space="preserve"> 70～ 79</t>
  </si>
  <si>
    <t>大宇陀町</t>
  </si>
  <si>
    <t xml:space="preserve"> 80～ 89</t>
  </si>
  <si>
    <t>榛原町</t>
  </si>
  <si>
    <t xml:space="preserve"> 90～ 99</t>
  </si>
  <si>
    <t>高取町</t>
  </si>
  <si>
    <t>100～119</t>
  </si>
  <si>
    <t>明日香村</t>
  </si>
  <si>
    <t>120～149</t>
  </si>
  <si>
    <t>新庄町</t>
  </si>
  <si>
    <t>150～199</t>
  </si>
  <si>
    <t>上牧町</t>
  </si>
  <si>
    <t>200～249</t>
  </si>
  <si>
    <t>王寺町</t>
  </si>
  <si>
    <t>250㎡以上</t>
  </si>
  <si>
    <t>広陵町</t>
  </si>
  <si>
    <t>河合町</t>
  </si>
  <si>
    <t>吉野町</t>
  </si>
  <si>
    <t>流　   出   　入   　人   　口</t>
  </si>
  <si>
    <t>三重県</t>
  </si>
  <si>
    <t>昼 間 人 口</t>
  </si>
  <si>
    <t>夜 間 人 口</t>
  </si>
  <si>
    <t>増 ・ 減</t>
  </si>
  <si>
    <t>流 入 人 口</t>
  </si>
  <si>
    <t>流 出 人 口</t>
  </si>
  <si>
    <t>滋賀県</t>
  </si>
  <si>
    <t>京都府</t>
  </si>
  <si>
    <t>総　　　数</t>
  </si>
  <si>
    <t>大阪府</t>
  </si>
  <si>
    <t>男</t>
  </si>
  <si>
    <t>兵庫県</t>
  </si>
  <si>
    <t>女</t>
  </si>
  <si>
    <t>和歌山県</t>
  </si>
  <si>
    <t>奈良県内</t>
  </si>
  <si>
    <t xml:space="preserve">        ７　</t>
  </si>
  <si>
    <t xml:space="preserve">        12</t>
  </si>
  <si>
    <t xml:space="preserve"> 50～ 59</t>
  </si>
  <si>
    <t>大和高田市</t>
  </si>
  <si>
    <t xml:space="preserve"> 60～ 69</t>
  </si>
  <si>
    <t>大和郡山市</t>
  </si>
  <si>
    <t xml:space="preserve"> 70～ 79</t>
  </si>
  <si>
    <t>天理市</t>
  </si>
  <si>
    <t xml:space="preserve"> 80～ 89</t>
  </si>
  <si>
    <t>橿原市</t>
  </si>
  <si>
    <t xml:space="preserve"> 90～ 99</t>
  </si>
  <si>
    <t>桜井市</t>
  </si>
  <si>
    <t>100～119</t>
  </si>
  <si>
    <t>五条市</t>
  </si>
  <si>
    <t>120～149</t>
  </si>
  <si>
    <t>御所市</t>
  </si>
  <si>
    <t>150～199</t>
  </si>
  <si>
    <t>生駒市</t>
  </si>
  <si>
    <t>200～249</t>
  </si>
  <si>
    <t>香芝市</t>
  </si>
  <si>
    <t>250㎡以上</t>
  </si>
  <si>
    <t>大淀町</t>
  </si>
  <si>
    <t>奈良県外</t>
  </si>
  <si>
    <t>　この表は、平成12年国勢調査の結果である。</t>
  </si>
  <si>
    <t>　この表は、平成12年国勢調査の結果であり、年齢不詳の者を除いている。</t>
  </si>
  <si>
    <t>　この表は、各年国勢調査の結果であり、15歳未満の者を除いている。</t>
  </si>
  <si>
    <t>その他の市町村</t>
  </si>
  <si>
    <r>
      <t xml:space="preserve">３－１３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住宅の延べ面積別世帯数、世帯人員</t>
    </r>
  </si>
  <si>
    <r>
      <t xml:space="preserve">３－１４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昼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　夜　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間　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人　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口</t>
    </r>
  </si>
  <si>
    <r>
      <t xml:space="preserve">３－１５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府県市町村別流入、流出人口</t>
    </r>
  </si>
  <si>
    <t>52. 国勢調査</t>
  </si>
  <si>
    <t>国勢調査 53.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</si>
</sst>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 ;[Red]\-#,##0.0\ "/>
    <numFmt numFmtId="178" formatCode="#,##0.0;[Red]\-#,##0.0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38" fontId="3" fillId="0" borderId="11" xfId="48" applyFont="1" applyBorder="1" applyAlignment="1" applyProtection="1">
      <alignment horizontal="right" vertical="center"/>
      <protection/>
    </xf>
    <xf numFmtId="38" fontId="3" fillId="0" borderId="0" xfId="48" applyFont="1" applyAlignment="1">
      <alignment horizontal="right" vertical="center"/>
    </xf>
    <xf numFmtId="41" fontId="3" fillId="0" borderId="0" xfId="48" applyNumberFormat="1" applyFont="1" applyAlignment="1">
      <alignment horizontal="right" vertical="center"/>
    </xf>
    <xf numFmtId="38" fontId="3" fillId="0" borderId="0" xfId="48" applyFont="1" applyAlignment="1">
      <alignment vertical="center"/>
    </xf>
    <xf numFmtId="38" fontId="3" fillId="0" borderId="0" xfId="48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38" fontId="3" fillId="0" borderId="0" xfId="48" applyFont="1" applyBorder="1" applyAlignment="1">
      <alignment horizontal="right" vertical="center"/>
    </xf>
    <xf numFmtId="41" fontId="3" fillId="0" borderId="0" xfId="48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176" fontId="3" fillId="0" borderId="0" xfId="48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3" fontId="3" fillId="0" borderId="0" xfId="48" applyNumberFormat="1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distributed" vertical="center"/>
    </xf>
    <xf numFmtId="38" fontId="3" fillId="0" borderId="14" xfId="48" applyFont="1" applyBorder="1" applyAlignment="1">
      <alignment horizontal="right" vertical="center"/>
    </xf>
    <xf numFmtId="38" fontId="3" fillId="0" borderId="0" xfId="0" applyNumberFormat="1" applyFont="1" applyAlignment="1">
      <alignment vertical="center"/>
    </xf>
    <xf numFmtId="38" fontId="3" fillId="0" borderId="15" xfId="48" applyFont="1" applyBorder="1" applyAlignment="1" applyProtection="1">
      <alignment horizontal="right" vertical="center"/>
      <protection/>
    </xf>
    <xf numFmtId="176" fontId="3" fillId="0" borderId="14" xfId="48" applyNumberFormat="1" applyFont="1" applyBorder="1" applyAlignment="1">
      <alignment horizontal="right" vertical="center"/>
    </xf>
    <xf numFmtId="3" fontId="3" fillId="0" borderId="0" xfId="48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 applyProtection="1">
      <alignment horizontal="left" vertical="center"/>
      <protection/>
    </xf>
    <xf numFmtId="38" fontId="3" fillId="0" borderId="17" xfId="48" applyFont="1" applyBorder="1" applyAlignment="1" applyProtection="1">
      <alignment horizontal="right" vertical="center"/>
      <protection/>
    </xf>
    <xf numFmtId="38" fontId="3" fillId="0" borderId="18" xfId="48" applyFont="1" applyBorder="1" applyAlignment="1" applyProtection="1">
      <alignment horizontal="right" vertical="center"/>
      <protection/>
    </xf>
    <xf numFmtId="176" fontId="3" fillId="0" borderId="18" xfId="48" applyNumberFormat="1" applyFont="1" applyBorder="1" applyAlignment="1" applyProtection="1">
      <alignment horizontal="right" vertical="center"/>
      <protection/>
    </xf>
    <xf numFmtId="178" fontId="3" fillId="0" borderId="18" xfId="48" applyNumberFormat="1" applyFont="1" applyBorder="1" applyAlignment="1" applyProtection="1">
      <alignment horizontal="right" vertical="center"/>
      <protection/>
    </xf>
    <xf numFmtId="176" fontId="3" fillId="0" borderId="0" xfId="48" applyNumberFormat="1" applyFont="1" applyBorder="1" applyAlignment="1" applyProtection="1">
      <alignment horizontal="right" vertical="center"/>
      <protection/>
    </xf>
    <xf numFmtId="178" fontId="3" fillId="0" borderId="0" xfId="48" applyNumberFormat="1" applyFont="1" applyBorder="1" applyAlignment="1" applyProtection="1">
      <alignment horizontal="right" vertical="center"/>
      <protection/>
    </xf>
    <xf numFmtId="38" fontId="3" fillId="0" borderId="14" xfId="48" applyFont="1" applyBorder="1" applyAlignment="1" applyProtection="1">
      <alignment horizontal="right" vertical="center"/>
      <protection/>
    </xf>
    <xf numFmtId="176" fontId="3" fillId="0" borderId="14" xfId="48" applyNumberFormat="1" applyFont="1" applyBorder="1" applyAlignment="1" applyProtection="1">
      <alignment horizontal="right" vertical="center"/>
      <protection/>
    </xf>
    <xf numFmtId="178" fontId="3" fillId="0" borderId="14" xfId="48" applyNumberFormat="1" applyFont="1" applyBorder="1" applyAlignment="1" applyProtection="1">
      <alignment horizontal="right" vertical="center"/>
      <protection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49" fontId="3" fillId="0" borderId="18" xfId="0" applyNumberFormat="1" applyFont="1" applyBorder="1" applyAlignment="1" applyProtection="1">
      <alignment vertical="center"/>
      <protection/>
    </xf>
    <xf numFmtId="49" fontId="3" fillId="0" borderId="20" xfId="0" applyNumberFormat="1" applyFont="1" applyBorder="1" applyAlignment="1" applyProtection="1">
      <alignment vertical="center"/>
      <protection/>
    </xf>
    <xf numFmtId="49" fontId="3" fillId="0" borderId="0" xfId="0" applyNumberFormat="1" applyFont="1" applyAlignment="1">
      <alignment vertical="center"/>
    </xf>
    <xf numFmtId="49" fontId="3" fillId="0" borderId="19" xfId="0" applyNumberFormat="1" applyFont="1" applyBorder="1" applyAlignment="1">
      <alignment vertical="center"/>
    </xf>
    <xf numFmtId="0" fontId="3" fillId="0" borderId="0" xfId="0" applyFont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6" fillId="0" borderId="0" xfId="0" applyFont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distributed" vertical="center"/>
      <protection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>
      <alignment horizontal="center" vertical="center"/>
    </xf>
    <xf numFmtId="49" fontId="3" fillId="0" borderId="0" xfId="0" applyNumberFormat="1" applyFont="1" applyAlignment="1" applyProtection="1">
      <alignment vertical="center"/>
      <protection/>
    </xf>
    <xf numFmtId="49" fontId="3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9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vertical="center" wrapText="1"/>
      <protection/>
    </xf>
    <xf numFmtId="0" fontId="5" fillId="0" borderId="25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52"/>
  <sheetViews>
    <sheetView tabSelected="1" zoomScale="75" zoomScaleNormal="75" zoomScalePageLayoutView="0" workbookViewId="0" topLeftCell="J2">
      <selection activeCell="J1" sqref="A1:IV1"/>
    </sheetView>
  </sheetViews>
  <sheetFormatPr defaultColWidth="8.66015625" defaultRowHeight="18"/>
  <cols>
    <col min="1" max="1" width="1.58203125" style="1" hidden="1" customWidth="1"/>
    <col min="2" max="2" width="9.16015625" style="1" hidden="1" customWidth="1"/>
    <col min="3" max="9" width="9.41015625" style="1" hidden="1" customWidth="1"/>
    <col min="10" max="10" width="1.40625" style="1" customWidth="1"/>
    <col min="11" max="11" width="8.66015625" style="1" customWidth="1"/>
    <col min="12" max="12" width="1.328125" style="1" customWidth="1"/>
    <col min="13" max="19" width="9.5" style="1" customWidth="1"/>
    <col min="20" max="16384" width="8.66015625" style="1" customWidth="1"/>
  </cols>
  <sheetData>
    <row r="1" spans="1:19" ht="18" customHeight="1" hidden="1">
      <c r="A1" s="9" t="s">
        <v>108</v>
      </c>
      <c r="K1" s="3"/>
      <c r="L1" s="3"/>
      <c r="S1" s="17" t="s">
        <v>109</v>
      </c>
    </row>
    <row r="2" spans="1:19" ht="18" customHeight="1">
      <c r="A2" s="70" t="s">
        <v>105</v>
      </c>
      <c r="B2" s="70"/>
      <c r="C2" s="70"/>
      <c r="D2" s="70"/>
      <c r="E2" s="70"/>
      <c r="F2" s="70"/>
      <c r="G2" s="70"/>
      <c r="H2" s="70"/>
      <c r="I2" s="70"/>
      <c r="J2" s="70" t="s">
        <v>107</v>
      </c>
      <c r="K2" s="70"/>
      <c r="L2" s="70"/>
      <c r="M2" s="70"/>
      <c r="N2" s="70"/>
      <c r="O2" s="70"/>
      <c r="P2" s="70"/>
      <c r="Q2" s="70"/>
      <c r="R2" s="70"/>
      <c r="S2" s="70"/>
    </row>
    <row r="3" spans="2:19" ht="18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8" customHeight="1" thickBot="1">
      <c r="A4" s="11" t="s">
        <v>101</v>
      </c>
      <c r="B4" s="10"/>
      <c r="C4" s="29"/>
      <c r="D4" s="29"/>
      <c r="E4" s="29"/>
      <c r="F4" s="29"/>
      <c r="G4" s="29"/>
      <c r="H4" s="29"/>
      <c r="I4" s="29"/>
      <c r="J4" s="79" t="s">
        <v>103</v>
      </c>
      <c r="K4" s="79"/>
      <c r="L4" s="79"/>
      <c r="M4" s="79"/>
      <c r="N4" s="79"/>
      <c r="O4" s="79"/>
      <c r="P4" s="79"/>
      <c r="Q4" s="79"/>
      <c r="R4" s="79"/>
      <c r="S4" s="79"/>
    </row>
    <row r="5" spans="1:19" ht="18" customHeight="1">
      <c r="A5" s="94" t="s">
        <v>16</v>
      </c>
      <c r="B5" s="88"/>
      <c r="C5" s="97" t="s">
        <v>8</v>
      </c>
      <c r="D5" s="63" t="s">
        <v>17</v>
      </c>
      <c r="E5" s="64"/>
      <c r="F5" s="64"/>
      <c r="G5" s="64"/>
      <c r="H5" s="65"/>
      <c r="I5" s="61" t="s">
        <v>13</v>
      </c>
      <c r="J5" s="71" t="s">
        <v>1</v>
      </c>
      <c r="K5" s="71"/>
      <c r="L5" s="72"/>
      <c r="M5" s="75" t="s">
        <v>18</v>
      </c>
      <c r="N5" s="76"/>
      <c r="O5" s="77"/>
      <c r="P5" s="75" t="s">
        <v>19</v>
      </c>
      <c r="Q5" s="76"/>
      <c r="R5" s="77"/>
      <c r="S5" s="78" t="s">
        <v>2</v>
      </c>
    </row>
    <row r="6" spans="1:19" ht="18" customHeight="1">
      <c r="A6" s="89"/>
      <c r="B6" s="81"/>
      <c r="C6" s="98"/>
      <c r="D6" s="66" t="s">
        <v>20</v>
      </c>
      <c r="E6" s="66" t="s">
        <v>9</v>
      </c>
      <c r="F6" s="99" t="s">
        <v>10</v>
      </c>
      <c r="G6" s="47" t="s">
        <v>11</v>
      </c>
      <c r="H6" s="47" t="s">
        <v>12</v>
      </c>
      <c r="I6" s="62"/>
      <c r="J6" s="73"/>
      <c r="K6" s="73"/>
      <c r="L6" s="74"/>
      <c r="M6" s="12" t="s">
        <v>21</v>
      </c>
      <c r="N6" s="12" t="s">
        <v>22</v>
      </c>
      <c r="O6" s="12" t="s">
        <v>23</v>
      </c>
      <c r="P6" s="12" t="s">
        <v>21</v>
      </c>
      <c r="Q6" s="12" t="s">
        <v>22</v>
      </c>
      <c r="R6" s="12" t="s">
        <v>23</v>
      </c>
      <c r="S6" s="48"/>
    </row>
    <row r="7" spans="1:19" ht="18" customHeight="1">
      <c r="A7" s="90"/>
      <c r="B7" s="91"/>
      <c r="C7" s="67"/>
      <c r="D7" s="67"/>
      <c r="E7" s="67"/>
      <c r="F7" s="100"/>
      <c r="G7" s="48"/>
      <c r="H7" s="48"/>
      <c r="I7" s="48"/>
      <c r="J7" s="51" t="s">
        <v>14</v>
      </c>
      <c r="K7" s="51"/>
      <c r="L7" s="52"/>
      <c r="M7" s="4">
        <f aca="true" t="shared" si="0" ref="M7:M12">SUM(N7:O7)</f>
        <v>41820</v>
      </c>
      <c r="N7" s="5">
        <v>29617</v>
      </c>
      <c r="O7" s="5">
        <v>12203</v>
      </c>
      <c r="P7" s="5">
        <f aca="true" t="shared" si="1" ref="P7:P12">SUM(Q7:R7)</f>
        <v>71280</v>
      </c>
      <c r="Q7" s="5">
        <v>59897</v>
      </c>
      <c r="R7" s="5">
        <v>11383</v>
      </c>
      <c r="S7" s="18">
        <f aca="true" t="shared" si="2" ref="S7:S13">M7-P7</f>
        <v>-29460</v>
      </c>
    </row>
    <row r="8" spans="1:19" ht="18" customHeight="1">
      <c r="A8" s="95" t="s">
        <v>24</v>
      </c>
      <c r="B8" s="93"/>
      <c r="C8" s="4">
        <f aca="true" t="shared" si="3" ref="C8:I8">SUM(C9:C22)</f>
        <v>131250</v>
      </c>
      <c r="D8" s="5">
        <f t="shared" si="3"/>
        <v>130237</v>
      </c>
      <c r="E8" s="5">
        <f t="shared" si="3"/>
        <v>81789</v>
      </c>
      <c r="F8" s="5">
        <f t="shared" si="3"/>
        <v>14896</v>
      </c>
      <c r="G8" s="5">
        <f t="shared" si="3"/>
        <v>29162</v>
      </c>
      <c r="H8" s="5">
        <f t="shared" si="3"/>
        <v>4390</v>
      </c>
      <c r="I8" s="5">
        <f t="shared" si="3"/>
        <v>1013</v>
      </c>
      <c r="J8" s="68" t="s">
        <v>25</v>
      </c>
      <c r="K8" s="68"/>
      <c r="L8" s="69"/>
      <c r="M8" s="4">
        <f t="shared" si="0"/>
        <v>47938</v>
      </c>
      <c r="N8" s="5">
        <v>34213</v>
      </c>
      <c r="O8" s="5">
        <v>13725</v>
      </c>
      <c r="P8" s="5">
        <f t="shared" si="1"/>
        <v>84109</v>
      </c>
      <c r="Q8" s="5">
        <v>69130</v>
      </c>
      <c r="R8" s="5">
        <v>14979</v>
      </c>
      <c r="S8" s="18">
        <f t="shared" si="2"/>
        <v>-36171</v>
      </c>
    </row>
    <row r="9" spans="2:19" ht="18" customHeight="1">
      <c r="B9" s="3" t="s">
        <v>26</v>
      </c>
      <c r="C9" s="4">
        <f>SUM(D9,I9)</f>
        <v>4637</v>
      </c>
      <c r="D9" s="5">
        <f>SUM(E9:H9)</f>
        <v>4511</v>
      </c>
      <c r="E9" s="5">
        <v>7</v>
      </c>
      <c r="F9" s="5">
        <v>67</v>
      </c>
      <c r="G9" s="5">
        <v>4323</v>
      </c>
      <c r="H9" s="5">
        <v>114</v>
      </c>
      <c r="I9" s="5">
        <v>126</v>
      </c>
      <c r="J9" s="68" t="s">
        <v>15</v>
      </c>
      <c r="K9" s="68"/>
      <c r="L9" s="69"/>
      <c r="M9" s="4">
        <f t="shared" si="0"/>
        <v>60994</v>
      </c>
      <c r="N9" s="5">
        <v>41247</v>
      </c>
      <c r="O9" s="5">
        <v>19747</v>
      </c>
      <c r="P9" s="5">
        <f t="shared" si="1"/>
        <v>97842</v>
      </c>
      <c r="Q9" s="5">
        <v>79339</v>
      </c>
      <c r="R9" s="5">
        <v>18503</v>
      </c>
      <c r="S9" s="18">
        <f t="shared" si="2"/>
        <v>-36848</v>
      </c>
    </row>
    <row r="10" spans="2:19" ht="18" customHeight="1">
      <c r="B10" s="3" t="s">
        <v>27</v>
      </c>
      <c r="C10" s="4">
        <f aca="true" t="shared" si="4" ref="C10:C22">SUM(D10,I10)</f>
        <v>5677</v>
      </c>
      <c r="D10" s="5">
        <f aca="true" t="shared" si="5" ref="D10:D22">SUM(E10:H10)</f>
        <v>5581</v>
      </c>
      <c r="E10" s="5">
        <v>151</v>
      </c>
      <c r="F10" s="5">
        <v>717</v>
      </c>
      <c r="G10" s="5">
        <v>4484</v>
      </c>
      <c r="H10" s="5">
        <v>229</v>
      </c>
      <c r="I10" s="5">
        <v>96</v>
      </c>
      <c r="J10" s="53" t="s">
        <v>78</v>
      </c>
      <c r="K10" s="53"/>
      <c r="L10" s="54"/>
      <c r="M10" s="4">
        <f t="shared" si="0"/>
        <v>66319</v>
      </c>
      <c r="N10" s="8">
        <v>47266</v>
      </c>
      <c r="O10" s="8">
        <v>19053</v>
      </c>
      <c r="P10" s="14">
        <f t="shared" si="1"/>
        <v>100894</v>
      </c>
      <c r="Q10" s="8">
        <v>84019</v>
      </c>
      <c r="R10" s="8">
        <v>16875</v>
      </c>
      <c r="S10" s="18">
        <f t="shared" si="2"/>
        <v>-34575</v>
      </c>
    </row>
    <row r="11" spans="2:19" ht="18" customHeight="1">
      <c r="B11" s="3" t="s">
        <v>28</v>
      </c>
      <c r="C11" s="4">
        <f t="shared" si="4"/>
        <v>8266</v>
      </c>
      <c r="D11" s="5">
        <f t="shared" si="5"/>
        <v>8153</v>
      </c>
      <c r="E11" s="5">
        <v>518</v>
      </c>
      <c r="F11" s="5">
        <v>2280</v>
      </c>
      <c r="G11" s="5">
        <v>5026</v>
      </c>
      <c r="H11" s="5">
        <v>329</v>
      </c>
      <c r="I11" s="5">
        <v>113</v>
      </c>
      <c r="J11" s="53" t="s">
        <v>79</v>
      </c>
      <c r="K11" s="53"/>
      <c r="L11" s="54"/>
      <c r="M11" s="4">
        <f t="shared" si="0"/>
        <v>63541</v>
      </c>
      <c r="N11" s="25">
        <f>N12+N43</f>
        <v>47199</v>
      </c>
      <c r="O11" s="25">
        <f>O12+O43</f>
        <v>16342</v>
      </c>
      <c r="P11" s="14">
        <f t="shared" si="1"/>
        <v>93825</v>
      </c>
      <c r="Q11" s="25">
        <f>Q12+Q43</f>
        <v>80332</v>
      </c>
      <c r="R11" s="25">
        <f>R12+R43</f>
        <v>13493</v>
      </c>
      <c r="S11" s="18">
        <f t="shared" si="2"/>
        <v>-30284</v>
      </c>
    </row>
    <row r="12" spans="2:19" ht="18" customHeight="1">
      <c r="B12" s="3" t="s">
        <v>29</v>
      </c>
      <c r="C12" s="4">
        <f t="shared" si="4"/>
        <v>12420</v>
      </c>
      <c r="D12" s="5">
        <f t="shared" si="5"/>
        <v>12323</v>
      </c>
      <c r="E12" s="5">
        <v>1080</v>
      </c>
      <c r="F12" s="5">
        <v>6039</v>
      </c>
      <c r="G12" s="5">
        <v>4542</v>
      </c>
      <c r="H12" s="5">
        <v>662</v>
      </c>
      <c r="I12" s="5">
        <v>97</v>
      </c>
      <c r="J12" s="49" t="s">
        <v>77</v>
      </c>
      <c r="K12" s="49"/>
      <c r="L12" s="50"/>
      <c r="M12" s="4">
        <f t="shared" si="0"/>
        <v>36619</v>
      </c>
      <c r="N12" s="5">
        <f>SUM(N13:N42)</f>
        <v>28078</v>
      </c>
      <c r="O12" s="5">
        <f>SUM(O13:O42)</f>
        <v>8541</v>
      </c>
      <c r="P12" s="5">
        <f t="shared" si="1"/>
        <v>23649</v>
      </c>
      <c r="Q12" s="5">
        <f>SUM(Q13:Q42)</f>
        <v>19738</v>
      </c>
      <c r="R12" s="5">
        <f>SUM(R13:R42)</f>
        <v>3911</v>
      </c>
      <c r="S12" s="14">
        <f t="shared" si="2"/>
        <v>12970</v>
      </c>
    </row>
    <row r="13" spans="2:19" ht="18" customHeight="1">
      <c r="B13" s="3" t="s">
        <v>80</v>
      </c>
      <c r="C13" s="4">
        <f t="shared" si="4"/>
        <v>8917</v>
      </c>
      <c r="D13" s="5">
        <f t="shared" si="5"/>
        <v>8852</v>
      </c>
      <c r="E13" s="5">
        <v>1931</v>
      </c>
      <c r="F13" s="5">
        <v>2209</v>
      </c>
      <c r="G13" s="5">
        <v>3905</v>
      </c>
      <c r="H13" s="5">
        <v>807</v>
      </c>
      <c r="I13" s="5">
        <v>65</v>
      </c>
      <c r="J13" s="30"/>
      <c r="K13" s="19" t="s">
        <v>81</v>
      </c>
      <c r="L13" s="3"/>
      <c r="M13" s="4">
        <f>N13+O13</f>
        <v>1160</v>
      </c>
      <c r="N13" s="5">
        <v>926</v>
      </c>
      <c r="O13" s="5">
        <v>234</v>
      </c>
      <c r="P13" s="5">
        <f>Q13+R13</f>
        <v>561</v>
      </c>
      <c r="Q13" s="5">
        <v>489</v>
      </c>
      <c r="R13" s="5">
        <v>72</v>
      </c>
      <c r="S13" s="14">
        <f t="shared" si="2"/>
        <v>599</v>
      </c>
    </row>
    <row r="14" spans="2:19" ht="18" customHeight="1">
      <c r="B14" s="3" t="s">
        <v>82</v>
      </c>
      <c r="C14" s="4">
        <f t="shared" si="4"/>
        <v>12698</v>
      </c>
      <c r="D14" s="5">
        <f t="shared" si="5"/>
        <v>12586</v>
      </c>
      <c r="E14" s="5">
        <v>7560</v>
      </c>
      <c r="F14" s="5">
        <v>1227</v>
      </c>
      <c r="G14" s="5">
        <v>2920</v>
      </c>
      <c r="H14" s="5">
        <v>879</v>
      </c>
      <c r="I14" s="5">
        <v>112</v>
      </c>
      <c r="J14" s="30"/>
      <c r="K14" s="19" t="s">
        <v>83</v>
      </c>
      <c r="L14" s="3"/>
      <c r="M14" s="4">
        <f aca="true" t="shared" si="6" ref="M14:M42">N14+O14</f>
        <v>7077</v>
      </c>
      <c r="N14" s="5">
        <v>5791</v>
      </c>
      <c r="O14" s="5">
        <v>1286</v>
      </c>
      <c r="P14" s="5">
        <f aca="true" t="shared" si="7" ref="P14:P50">Q14+R14</f>
        <v>8265</v>
      </c>
      <c r="Q14" s="5">
        <v>6998</v>
      </c>
      <c r="R14" s="5">
        <v>1267</v>
      </c>
      <c r="S14" s="18">
        <f aca="true" t="shared" si="8" ref="S14:S50">M14-P14</f>
        <v>-1188</v>
      </c>
    </row>
    <row r="15" spans="2:19" ht="18" customHeight="1">
      <c r="B15" s="3" t="s">
        <v>84</v>
      </c>
      <c r="C15" s="4">
        <f t="shared" si="4"/>
        <v>13009</v>
      </c>
      <c r="D15" s="5">
        <f t="shared" si="5"/>
        <v>12929</v>
      </c>
      <c r="E15" s="5">
        <v>9445</v>
      </c>
      <c r="F15" s="5">
        <v>1444</v>
      </c>
      <c r="G15" s="5">
        <v>1556</v>
      </c>
      <c r="H15" s="5">
        <v>484</v>
      </c>
      <c r="I15" s="5">
        <v>80</v>
      </c>
      <c r="J15" s="30"/>
      <c r="K15" s="19" t="s">
        <v>85</v>
      </c>
      <c r="L15" s="3"/>
      <c r="M15" s="4">
        <f t="shared" si="6"/>
        <v>4194</v>
      </c>
      <c r="N15" s="5">
        <v>3436</v>
      </c>
      <c r="O15" s="5">
        <v>758</v>
      </c>
      <c r="P15" s="5">
        <f t="shared" si="7"/>
        <v>3903</v>
      </c>
      <c r="Q15" s="5">
        <v>3162</v>
      </c>
      <c r="R15" s="5">
        <v>741</v>
      </c>
      <c r="S15" s="14">
        <f t="shared" si="8"/>
        <v>291</v>
      </c>
    </row>
    <row r="16" spans="2:19" ht="18" customHeight="1">
      <c r="B16" s="3" t="s">
        <v>86</v>
      </c>
      <c r="C16" s="4">
        <f t="shared" si="4"/>
        <v>8864</v>
      </c>
      <c r="D16" s="5">
        <f t="shared" si="5"/>
        <v>8792</v>
      </c>
      <c r="E16" s="5">
        <v>7165</v>
      </c>
      <c r="F16" s="5">
        <v>581</v>
      </c>
      <c r="G16" s="5">
        <v>786</v>
      </c>
      <c r="H16" s="5">
        <v>260</v>
      </c>
      <c r="I16" s="5">
        <v>72</v>
      </c>
      <c r="J16" s="30"/>
      <c r="K16" s="19" t="s">
        <v>87</v>
      </c>
      <c r="L16" s="3"/>
      <c r="M16" s="4">
        <f t="shared" si="6"/>
        <v>3447</v>
      </c>
      <c r="N16" s="5">
        <v>2805</v>
      </c>
      <c r="O16" s="5">
        <v>642</v>
      </c>
      <c r="P16" s="5">
        <f t="shared" si="7"/>
        <v>1379</v>
      </c>
      <c r="Q16" s="5">
        <v>1218</v>
      </c>
      <c r="R16" s="5">
        <v>161</v>
      </c>
      <c r="S16" s="14">
        <f t="shared" si="8"/>
        <v>2068</v>
      </c>
    </row>
    <row r="17" spans="2:19" ht="18" customHeight="1">
      <c r="B17" s="3" t="s">
        <v>88</v>
      </c>
      <c r="C17" s="4">
        <f t="shared" si="4"/>
        <v>9521</v>
      </c>
      <c r="D17" s="5">
        <f t="shared" si="5"/>
        <v>9450</v>
      </c>
      <c r="E17" s="5">
        <v>8374</v>
      </c>
      <c r="F17" s="5">
        <v>309</v>
      </c>
      <c r="G17" s="5">
        <v>589</v>
      </c>
      <c r="H17" s="5">
        <v>178</v>
      </c>
      <c r="I17" s="5">
        <v>71</v>
      </c>
      <c r="J17" s="30"/>
      <c r="K17" s="19" t="s">
        <v>89</v>
      </c>
      <c r="L17" s="3"/>
      <c r="M17" s="4">
        <f t="shared" si="6"/>
        <v>1855</v>
      </c>
      <c r="N17" s="5">
        <v>1496</v>
      </c>
      <c r="O17" s="5">
        <v>359</v>
      </c>
      <c r="P17" s="5">
        <f t="shared" si="7"/>
        <v>467</v>
      </c>
      <c r="Q17" s="5">
        <v>419</v>
      </c>
      <c r="R17" s="5">
        <v>48</v>
      </c>
      <c r="S17" s="14">
        <f t="shared" si="8"/>
        <v>1388</v>
      </c>
    </row>
    <row r="18" spans="2:19" ht="18" customHeight="1">
      <c r="B18" s="3" t="s">
        <v>90</v>
      </c>
      <c r="C18" s="4">
        <f t="shared" si="4"/>
        <v>12693</v>
      </c>
      <c r="D18" s="5">
        <f t="shared" si="5"/>
        <v>12613</v>
      </c>
      <c r="E18" s="5">
        <v>12027</v>
      </c>
      <c r="F18" s="5">
        <v>18</v>
      </c>
      <c r="G18" s="5">
        <v>422</v>
      </c>
      <c r="H18" s="5">
        <v>146</v>
      </c>
      <c r="I18" s="5">
        <v>80</v>
      </c>
      <c r="J18" s="30"/>
      <c r="K18" s="19" t="s">
        <v>91</v>
      </c>
      <c r="L18" s="3"/>
      <c r="M18" s="4">
        <f t="shared" si="6"/>
        <v>292</v>
      </c>
      <c r="N18" s="5">
        <v>235</v>
      </c>
      <c r="O18" s="5">
        <v>57</v>
      </c>
      <c r="P18" s="5">
        <f t="shared" si="7"/>
        <v>50</v>
      </c>
      <c r="Q18" s="5">
        <v>45</v>
      </c>
      <c r="R18" s="5">
        <v>5</v>
      </c>
      <c r="S18" s="14">
        <f t="shared" si="8"/>
        <v>242</v>
      </c>
    </row>
    <row r="19" spans="2:19" ht="18" customHeight="1">
      <c r="B19" s="3" t="s">
        <v>92</v>
      </c>
      <c r="C19" s="4">
        <f t="shared" si="4"/>
        <v>16091</v>
      </c>
      <c r="D19" s="5">
        <f t="shared" si="5"/>
        <v>15997</v>
      </c>
      <c r="E19" s="5">
        <v>15518</v>
      </c>
      <c r="F19" s="5">
        <v>4</v>
      </c>
      <c r="G19" s="5">
        <v>320</v>
      </c>
      <c r="H19" s="5">
        <v>155</v>
      </c>
      <c r="I19" s="5">
        <v>94</v>
      </c>
      <c r="J19" s="30"/>
      <c r="K19" s="19" t="s">
        <v>93</v>
      </c>
      <c r="L19" s="3"/>
      <c r="M19" s="4">
        <f t="shared" si="6"/>
        <v>429</v>
      </c>
      <c r="N19" s="5">
        <v>343</v>
      </c>
      <c r="O19" s="5">
        <v>86</v>
      </c>
      <c r="P19" s="5">
        <f t="shared" si="7"/>
        <v>81</v>
      </c>
      <c r="Q19" s="5">
        <v>78</v>
      </c>
      <c r="R19" s="5">
        <v>3</v>
      </c>
      <c r="S19" s="14">
        <f t="shared" si="8"/>
        <v>348</v>
      </c>
    </row>
    <row r="20" spans="2:19" ht="18" customHeight="1">
      <c r="B20" s="3" t="s">
        <v>94</v>
      </c>
      <c r="C20" s="4">
        <f t="shared" si="4"/>
        <v>11025</v>
      </c>
      <c r="D20" s="5">
        <f t="shared" si="5"/>
        <v>11020</v>
      </c>
      <c r="E20" s="5">
        <v>10707</v>
      </c>
      <c r="F20" s="5">
        <v>1</v>
      </c>
      <c r="G20" s="5">
        <v>238</v>
      </c>
      <c r="H20" s="5">
        <v>74</v>
      </c>
      <c r="I20" s="5">
        <v>5</v>
      </c>
      <c r="J20" s="30"/>
      <c r="K20" s="19" t="s">
        <v>95</v>
      </c>
      <c r="L20" s="3"/>
      <c r="M20" s="4">
        <f t="shared" si="6"/>
        <v>6968</v>
      </c>
      <c r="N20" s="5">
        <v>4831</v>
      </c>
      <c r="O20" s="5">
        <v>2137</v>
      </c>
      <c r="P20" s="5">
        <f t="shared" si="7"/>
        <v>4881</v>
      </c>
      <c r="Q20" s="5">
        <v>4244</v>
      </c>
      <c r="R20" s="5">
        <v>637</v>
      </c>
      <c r="S20" s="14">
        <f t="shared" si="8"/>
        <v>2087</v>
      </c>
    </row>
    <row r="21" spans="2:19" ht="18" customHeight="1">
      <c r="B21" s="3" t="s">
        <v>96</v>
      </c>
      <c r="C21" s="4">
        <f t="shared" si="4"/>
        <v>4034</v>
      </c>
      <c r="D21" s="5">
        <f t="shared" si="5"/>
        <v>4032</v>
      </c>
      <c r="E21" s="5">
        <v>3953</v>
      </c>
      <c r="F21" s="6">
        <v>0</v>
      </c>
      <c r="G21" s="5">
        <v>42</v>
      </c>
      <c r="H21" s="5">
        <v>37</v>
      </c>
      <c r="I21" s="5">
        <v>2</v>
      </c>
      <c r="J21" s="30"/>
      <c r="K21" s="19" t="s">
        <v>97</v>
      </c>
      <c r="L21" s="3"/>
      <c r="M21" s="4">
        <f t="shared" si="6"/>
        <v>1000</v>
      </c>
      <c r="N21" s="5">
        <v>746</v>
      </c>
      <c r="O21" s="5">
        <v>254</v>
      </c>
      <c r="P21" s="5">
        <f t="shared" si="7"/>
        <v>270</v>
      </c>
      <c r="Q21" s="5">
        <v>219</v>
      </c>
      <c r="R21" s="5">
        <v>51</v>
      </c>
      <c r="S21" s="14">
        <f t="shared" si="8"/>
        <v>730</v>
      </c>
    </row>
    <row r="22" spans="2:19" ht="18" customHeight="1">
      <c r="B22" s="3" t="s">
        <v>98</v>
      </c>
      <c r="C22" s="4">
        <f t="shared" si="4"/>
        <v>3398</v>
      </c>
      <c r="D22" s="5">
        <f t="shared" si="5"/>
        <v>3398</v>
      </c>
      <c r="E22" s="5">
        <v>3353</v>
      </c>
      <c r="F22" s="6">
        <v>0</v>
      </c>
      <c r="G22" s="5">
        <v>9</v>
      </c>
      <c r="H22" s="5">
        <v>36</v>
      </c>
      <c r="I22" s="6">
        <v>0</v>
      </c>
      <c r="J22" s="30"/>
      <c r="K22" s="19" t="s">
        <v>3</v>
      </c>
      <c r="L22" s="3"/>
      <c r="M22" s="4">
        <f t="shared" si="6"/>
        <v>301</v>
      </c>
      <c r="N22" s="5">
        <v>250</v>
      </c>
      <c r="O22" s="5">
        <v>51</v>
      </c>
      <c r="P22" s="5">
        <f t="shared" si="7"/>
        <v>209</v>
      </c>
      <c r="Q22" s="5">
        <v>184</v>
      </c>
      <c r="R22" s="5">
        <v>25</v>
      </c>
      <c r="S22" s="14">
        <f t="shared" si="8"/>
        <v>92</v>
      </c>
    </row>
    <row r="23" spans="2:19" ht="18" customHeight="1">
      <c r="B23" s="3"/>
      <c r="C23" s="4"/>
      <c r="D23" s="5"/>
      <c r="E23" s="5"/>
      <c r="F23" s="6"/>
      <c r="G23" s="5"/>
      <c r="H23" s="6"/>
      <c r="I23" s="5"/>
      <c r="J23" s="30"/>
      <c r="K23" s="19" t="s">
        <v>30</v>
      </c>
      <c r="L23" s="3"/>
      <c r="M23" s="4">
        <f t="shared" si="6"/>
        <v>231</v>
      </c>
      <c r="N23" s="5">
        <v>191</v>
      </c>
      <c r="O23" s="5">
        <v>40</v>
      </c>
      <c r="P23" s="5">
        <f t="shared" si="7"/>
        <v>87</v>
      </c>
      <c r="Q23" s="5">
        <v>77</v>
      </c>
      <c r="R23" s="5">
        <v>10</v>
      </c>
      <c r="S23" s="14">
        <f t="shared" si="8"/>
        <v>144</v>
      </c>
    </row>
    <row r="24" spans="1:19" ht="18" customHeight="1">
      <c r="A24" s="96" t="s">
        <v>31</v>
      </c>
      <c r="B24" s="81"/>
      <c r="C24" s="4">
        <f aca="true" t="shared" si="9" ref="C24:I24">SUM(C25:C38)</f>
        <v>357828</v>
      </c>
      <c r="D24" s="5">
        <f t="shared" si="9"/>
        <v>355539</v>
      </c>
      <c r="E24" s="5">
        <f t="shared" si="9"/>
        <v>250796</v>
      </c>
      <c r="F24" s="5">
        <f t="shared" si="9"/>
        <v>35977</v>
      </c>
      <c r="G24" s="5">
        <f t="shared" si="9"/>
        <v>56611</v>
      </c>
      <c r="H24" s="5">
        <f t="shared" si="9"/>
        <v>12155</v>
      </c>
      <c r="I24" s="5">
        <f t="shared" si="9"/>
        <v>2289</v>
      </c>
      <c r="J24" s="30"/>
      <c r="K24" s="19" t="s">
        <v>32</v>
      </c>
      <c r="L24" s="3"/>
      <c r="M24" s="4">
        <f t="shared" si="6"/>
        <v>772</v>
      </c>
      <c r="N24" s="5">
        <v>490</v>
      </c>
      <c r="O24" s="5">
        <v>282</v>
      </c>
      <c r="P24" s="5">
        <f t="shared" si="7"/>
        <v>138</v>
      </c>
      <c r="Q24" s="5">
        <v>136</v>
      </c>
      <c r="R24" s="5">
        <v>2</v>
      </c>
      <c r="S24" s="14">
        <f t="shared" si="8"/>
        <v>634</v>
      </c>
    </row>
    <row r="25" spans="2:19" ht="18" customHeight="1">
      <c r="B25" s="3" t="s">
        <v>33</v>
      </c>
      <c r="C25" s="4">
        <f>SUM(D25,I25)</f>
        <v>4951</v>
      </c>
      <c r="D25" s="5">
        <f>SUM(E25:H25)</f>
        <v>4800</v>
      </c>
      <c r="E25" s="5">
        <v>14</v>
      </c>
      <c r="F25" s="5">
        <v>106</v>
      </c>
      <c r="G25" s="5">
        <v>4547</v>
      </c>
      <c r="H25" s="5">
        <v>133</v>
      </c>
      <c r="I25" s="5">
        <v>151</v>
      </c>
      <c r="J25" s="30"/>
      <c r="K25" s="19" t="s">
        <v>34</v>
      </c>
      <c r="L25" s="3"/>
      <c r="M25" s="4">
        <f t="shared" si="6"/>
        <v>594</v>
      </c>
      <c r="N25" s="5">
        <v>406</v>
      </c>
      <c r="O25" s="5">
        <v>188</v>
      </c>
      <c r="P25" s="5">
        <f t="shared" si="7"/>
        <v>311</v>
      </c>
      <c r="Q25" s="5">
        <v>181</v>
      </c>
      <c r="R25" s="5">
        <v>130</v>
      </c>
      <c r="S25" s="14">
        <f t="shared" si="8"/>
        <v>283</v>
      </c>
    </row>
    <row r="26" spans="2:19" ht="18" customHeight="1">
      <c r="B26" s="3" t="s">
        <v>35</v>
      </c>
      <c r="C26" s="4">
        <f aca="true" t="shared" si="10" ref="C26:C38">SUM(D26,I26)</f>
        <v>7438</v>
      </c>
      <c r="D26" s="5">
        <f aca="true" t="shared" si="11" ref="D26:D37">SUM(E26:H26)</f>
        <v>7292</v>
      </c>
      <c r="E26" s="5">
        <v>330</v>
      </c>
      <c r="F26" s="5">
        <v>1122</v>
      </c>
      <c r="G26" s="5">
        <v>5550</v>
      </c>
      <c r="H26" s="5">
        <v>290</v>
      </c>
      <c r="I26" s="5">
        <v>146</v>
      </c>
      <c r="J26" s="30"/>
      <c r="K26" s="19" t="s">
        <v>36</v>
      </c>
      <c r="L26" s="3"/>
      <c r="M26" s="4">
        <f t="shared" si="6"/>
        <v>1056</v>
      </c>
      <c r="N26" s="5">
        <v>755</v>
      </c>
      <c r="O26" s="5">
        <v>301</v>
      </c>
      <c r="P26" s="5">
        <f t="shared" si="7"/>
        <v>360</v>
      </c>
      <c r="Q26" s="5">
        <v>272</v>
      </c>
      <c r="R26" s="5">
        <v>88</v>
      </c>
      <c r="S26" s="14">
        <f t="shared" si="8"/>
        <v>696</v>
      </c>
    </row>
    <row r="27" spans="2:19" ht="18" customHeight="1">
      <c r="B27" s="3" t="s">
        <v>37</v>
      </c>
      <c r="C27" s="4">
        <f t="shared" si="10"/>
        <v>15541</v>
      </c>
      <c r="D27" s="5">
        <f t="shared" si="11"/>
        <v>15350</v>
      </c>
      <c r="E27" s="5">
        <v>1185</v>
      </c>
      <c r="F27" s="5">
        <v>4683</v>
      </c>
      <c r="G27" s="5">
        <v>8783</v>
      </c>
      <c r="H27" s="5">
        <v>699</v>
      </c>
      <c r="I27" s="5">
        <v>191</v>
      </c>
      <c r="J27" s="30"/>
      <c r="K27" s="19" t="s">
        <v>38</v>
      </c>
      <c r="L27" s="3"/>
      <c r="M27" s="4">
        <f t="shared" si="6"/>
        <v>361</v>
      </c>
      <c r="N27" s="5">
        <v>267</v>
      </c>
      <c r="O27" s="5">
        <v>94</v>
      </c>
      <c r="P27" s="5">
        <f t="shared" si="7"/>
        <v>155</v>
      </c>
      <c r="Q27" s="5">
        <v>154</v>
      </c>
      <c r="R27" s="28">
        <v>1</v>
      </c>
      <c r="S27" s="14">
        <f t="shared" si="8"/>
        <v>206</v>
      </c>
    </row>
    <row r="28" spans="2:19" ht="18" customHeight="1">
      <c r="B28" s="3" t="s">
        <v>39</v>
      </c>
      <c r="C28" s="4">
        <f t="shared" si="10"/>
        <v>27910</v>
      </c>
      <c r="D28" s="5">
        <f t="shared" si="11"/>
        <v>27710</v>
      </c>
      <c r="E28" s="5">
        <v>2546</v>
      </c>
      <c r="F28" s="5">
        <v>13840</v>
      </c>
      <c r="G28" s="5">
        <v>9704</v>
      </c>
      <c r="H28" s="5">
        <v>1620</v>
      </c>
      <c r="I28" s="5">
        <v>200</v>
      </c>
      <c r="J28" s="30"/>
      <c r="K28" s="19" t="s">
        <v>40</v>
      </c>
      <c r="L28" s="3"/>
      <c r="M28" s="4">
        <f t="shared" si="6"/>
        <v>479</v>
      </c>
      <c r="N28" s="5">
        <v>378</v>
      </c>
      <c r="O28" s="5">
        <v>101</v>
      </c>
      <c r="P28" s="5">
        <f t="shared" si="7"/>
        <v>221</v>
      </c>
      <c r="Q28" s="5">
        <v>220</v>
      </c>
      <c r="R28" s="5">
        <v>1</v>
      </c>
      <c r="S28" s="14">
        <f t="shared" si="8"/>
        <v>258</v>
      </c>
    </row>
    <row r="29" spans="2:19" ht="18" customHeight="1">
      <c r="B29" s="3" t="s">
        <v>41</v>
      </c>
      <c r="C29" s="4">
        <f t="shared" si="10"/>
        <v>22553</v>
      </c>
      <c r="D29" s="5">
        <f t="shared" si="11"/>
        <v>22380</v>
      </c>
      <c r="E29" s="5">
        <v>4912</v>
      </c>
      <c r="F29" s="5">
        <v>5993</v>
      </c>
      <c r="G29" s="5">
        <v>9223</v>
      </c>
      <c r="H29" s="5">
        <v>2252</v>
      </c>
      <c r="I29" s="5">
        <v>173</v>
      </c>
      <c r="J29" s="30"/>
      <c r="K29" s="19" t="s">
        <v>42</v>
      </c>
      <c r="L29" s="3"/>
      <c r="M29" s="4">
        <f t="shared" si="6"/>
        <v>336</v>
      </c>
      <c r="N29" s="5">
        <v>262</v>
      </c>
      <c r="O29" s="5">
        <v>74</v>
      </c>
      <c r="P29" s="5">
        <f t="shared" si="7"/>
        <v>132</v>
      </c>
      <c r="Q29" s="5">
        <v>107</v>
      </c>
      <c r="R29" s="5">
        <v>25</v>
      </c>
      <c r="S29" s="14">
        <f t="shared" si="8"/>
        <v>204</v>
      </c>
    </row>
    <row r="30" spans="2:19" ht="18" customHeight="1">
      <c r="B30" s="3" t="s">
        <v>43</v>
      </c>
      <c r="C30" s="4">
        <f t="shared" si="10"/>
        <v>34678</v>
      </c>
      <c r="D30" s="5">
        <f t="shared" si="11"/>
        <v>34394</v>
      </c>
      <c r="E30" s="5">
        <v>20936</v>
      </c>
      <c r="F30" s="5">
        <v>3353</v>
      </c>
      <c r="G30" s="5">
        <v>7480</v>
      </c>
      <c r="H30" s="5">
        <v>2625</v>
      </c>
      <c r="I30" s="5">
        <v>284</v>
      </c>
      <c r="J30" s="30"/>
      <c r="K30" s="19" t="s">
        <v>4</v>
      </c>
      <c r="L30" s="3"/>
      <c r="M30" s="4">
        <f t="shared" si="6"/>
        <v>1430</v>
      </c>
      <c r="N30" s="5">
        <v>1158</v>
      </c>
      <c r="O30" s="5">
        <v>272</v>
      </c>
      <c r="P30" s="5">
        <f t="shared" si="7"/>
        <v>816</v>
      </c>
      <c r="Q30" s="5">
        <v>502</v>
      </c>
      <c r="R30" s="5">
        <v>314</v>
      </c>
      <c r="S30" s="14">
        <f t="shared" si="8"/>
        <v>614</v>
      </c>
    </row>
    <row r="31" spans="2:19" ht="18" customHeight="1">
      <c r="B31" s="3" t="s">
        <v>44</v>
      </c>
      <c r="C31" s="4">
        <f t="shared" si="10"/>
        <v>37562</v>
      </c>
      <c r="D31" s="5">
        <f t="shared" si="11"/>
        <v>37348</v>
      </c>
      <c r="E31" s="5">
        <v>27528</v>
      </c>
      <c r="F31" s="5">
        <v>3942</v>
      </c>
      <c r="G31" s="5">
        <v>4289</v>
      </c>
      <c r="H31" s="5">
        <v>1589</v>
      </c>
      <c r="I31" s="5">
        <v>214</v>
      </c>
      <c r="J31" s="30"/>
      <c r="K31" s="19" t="s">
        <v>45</v>
      </c>
      <c r="L31" s="3"/>
      <c r="M31" s="4">
        <f t="shared" si="6"/>
        <v>179</v>
      </c>
      <c r="N31" s="5">
        <v>136</v>
      </c>
      <c r="O31" s="5">
        <v>43</v>
      </c>
      <c r="P31" s="5">
        <f t="shared" si="7"/>
        <v>26</v>
      </c>
      <c r="Q31" s="5">
        <v>25</v>
      </c>
      <c r="R31" s="5">
        <v>1</v>
      </c>
      <c r="S31" s="14">
        <f t="shared" si="8"/>
        <v>153</v>
      </c>
    </row>
    <row r="32" spans="2:19" ht="18" customHeight="1">
      <c r="B32" s="3" t="s">
        <v>46</v>
      </c>
      <c r="C32" s="4">
        <f t="shared" si="10"/>
        <v>26772</v>
      </c>
      <c r="D32" s="5">
        <f t="shared" si="11"/>
        <v>26578</v>
      </c>
      <c r="E32" s="5">
        <v>21633</v>
      </c>
      <c r="F32" s="5">
        <v>1802</v>
      </c>
      <c r="G32" s="5">
        <v>2297</v>
      </c>
      <c r="H32" s="5">
        <v>846</v>
      </c>
      <c r="I32" s="5">
        <v>194</v>
      </c>
      <c r="J32" s="30"/>
      <c r="K32" s="19" t="s">
        <v>47</v>
      </c>
      <c r="L32" s="3"/>
      <c r="M32" s="4">
        <f t="shared" si="6"/>
        <v>484</v>
      </c>
      <c r="N32" s="5">
        <v>360</v>
      </c>
      <c r="O32" s="5">
        <v>124</v>
      </c>
      <c r="P32" s="5">
        <f t="shared" si="7"/>
        <v>59</v>
      </c>
      <c r="Q32" s="5">
        <v>55</v>
      </c>
      <c r="R32" s="5">
        <v>4</v>
      </c>
      <c r="S32" s="14">
        <f t="shared" si="8"/>
        <v>425</v>
      </c>
    </row>
    <row r="33" spans="2:19" ht="18" customHeight="1">
      <c r="B33" s="3" t="s">
        <v>48</v>
      </c>
      <c r="C33" s="4">
        <f t="shared" si="10"/>
        <v>29015</v>
      </c>
      <c r="D33" s="5">
        <f t="shared" si="11"/>
        <v>28812</v>
      </c>
      <c r="E33" s="5">
        <v>25483</v>
      </c>
      <c r="F33" s="7">
        <v>1052</v>
      </c>
      <c r="G33" s="5">
        <v>1685</v>
      </c>
      <c r="H33" s="5">
        <v>592</v>
      </c>
      <c r="I33" s="5">
        <v>203</v>
      </c>
      <c r="J33" s="30"/>
      <c r="K33" s="19" t="s">
        <v>49</v>
      </c>
      <c r="L33" s="3"/>
      <c r="M33" s="4">
        <f t="shared" si="6"/>
        <v>159</v>
      </c>
      <c r="N33" s="5">
        <v>124</v>
      </c>
      <c r="O33" s="5">
        <v>35</v>
      </c>
      <c r="P33" s="5">
        <f t="shared" si="7"/>
        <v>27</v>
      </c>
      <c r="Q33" s="5">
        <v>24</v>
      </c>
      <c r="R33" s="5">
        <v>3</v>
      </c>
      <c r="S33" s="14">
        <f t="shared" si="8"/>
        <v>132</v>
      </c>
    </row>
    <row r="34" spans="2:19" ht="18" customHeight="1">
      <c r="B34" s="3" t="s">
        <v>50</v>
      </c>
      <c r="C34" s="4">
        <f t="shared" si="10"/>
        <v>38265</v>
      </c>
      <c r="D34" s="5">
        <f t="shared" si="11"/>
        <v>38022</v>
      </c>
      <c r="E34" s="5">
        <v>36252</v>
      </c>
      <c r="F34" s="5">
        <v>64</v>
      </c>
      <c r="G34" s="5">
        <v>1241</v>
      </c>
      <c r="H34" s="5">
        <v>465</v>
      </c>
      <c r="I34" s="5">
        <v>243</v>
      </c>
      <c r="J34" s="30"/>
      <c r="K34" s="19" t="s">
        <v>51</v>
      </c>
      <c r="L34" s="3"/>
      <c r="M34" s="4">
        <f t="shared" si="6"/>
        <v>181</v>
      </c>
      <c r="N34" s="5">
        <v>132</v>
      </c>
      <c r="O34" s="5">
        <v>49</v>
      </c>
      <c r="P34" s="5">
        <f t="shared" si="7"/>
        <v>19</v>
      </c>
      <c r="Q34" s="5">
        <v>19</v>
      </c>
      <c r="R34" s="6">
        <v>0</v>
      </c>
      <c r="S34" s="14">
        <f t="shared" si="8"/>
        <v>162</v>
      </c>
    </row>
    <row r="35" spans="2:19" ht="18" customHeight="1">
      <c r="B35" s="3" t="s">
        <v>52</v>
      </c>
      <c r="C35" s="4">
        <f t="shared" si="10"/>
        <v>49915</v>
      </c>
      <c r="D35" s="5">
        <f t="shared" si="11"/>
        <v>49647</v>
      </c>
      <c r="E35" s="5">
        <v>48150</v>
      </c>
      <c r="F35" s="5">
        <v>19</v>
      </c>
      <c r="G35" s="5">
        <v>944</v>
      </c>
      <c r="H35" s="5">
        <v>534</v>
      </c>
      <c r="I35" s="5">
        <v>268</v>
      </c>
      <c r="J35" s="30"/>
      <c r="K35" s="19" t="s">
        <v>53</v>
      </c>
      <c r="L35" s="3"/>
      <c r="M35" s="4">
        <f t="shared" si="6"/>
        <v>289</v>
      </c>
      <c r="N35" s="5">
        <v>203</v>
      </c>
      <c r="O35" s="5">
        <v>86</v>
      </c>
      <c r="P35" s="5">
        <f t="shared" si="7"/>
        <v>142</v>
      </c>
      <c r="Q35" s="5">
        <v>142</v>
      </c>
      <c r="R35" s="6">
        <v>0</v>
      </c>
      <c r="S35" s="14">
        <f t="shared" si="8"/>
        <v>147</v>
      </c>
    </row>
    <row r="36" spans="2:19" ht="18" customHeight="1">
      <c r="B36" s="3" t="s">
        <v>54</v>
      </c>
      <c r="C36" s="4">
        <f t="shared" si="10"/>
        <v>36441</v>
      </c>
      <c r="D36" s="5">
        <f t="shared" si="11"/>
        <v>36425</v>
      </c>
      <c r="E36" s="5">
        <v>35480</v>
      </c>
      <c r="F36" s="5">
        <v>1</v>
      </c>
      <c r="G36" s="5">
        <v>685</v>
      </c>
      <c r="H36" s="5">
        <v>259</v>
      </c>
      <c r="I36" s="5">
        <v>16</v>
      </c>
      <c r="J36" s="30"/>
      <c r="K36" s="19" t="s">
        <v>55</v>
      </c>
      <c r="L36" s="3"/>
      <c r="M36" s="4">
        <f t="shared" si="6"/>
        <v>456</v>
      </c>
      <c r="N36" s="5">
        <v>334</v>
      </c>
      <c r="O36" s="5">
        <v>122</v>
      </c>
      <c r="P36" s="5">
        <f t="shared" si="7"/>
        <v>100</v>
      </c>
      <c r="Q36" s="5">
        <v>77</v>
      </c>
      <c r="R36" s="5">
        <v>23</v>
      </c>
      <c r="S36" s="14">
        <f t="shared" si="8"/>
        <v>356</v>
      </c>
    </row>
    <row r="37" spans="2:19" ht="18" customHeight="1">
      <c r="B37" s="3" t="s">
        <v>56</v>
      </c>
      <c r="C37" s="4">
        <f t="shared" si="10"/>
        <v>14207</v>
      </c>
      <c r="D37" s="5">
        <f t="shared" si="11"/>
        <v>14201</v>
      </c>
      <c r="E37" s="5">
        <v>13926</v>
      </c>
      <c r="F37" s="6">
        <v>0</v>
      </c>
      <c r="G37" s="5">
        <v>150</v>
      </c>
      <c r="H37" s="5">
        <v>125</v>
      </c>
      <c r="I37" s="5">
        <v>6</v>
      </c>
      <c r="J37" s="30"/>
      <c r="K37" s="19" t="s">
        <v>57</v>
      </c>
      <c r="L37" s="3"/>
      <c r="M37" s="4">
        <f t="shared" si="6"/>
        <v>602</v>
      </c>
      <c r="N37" s="5">
        <v>440</v>
      </c>
      <c r="O37" s="5">
        <v>162</v>
      </c>
      <c r="P37" s="5">
        <f t="shared" si="7"/>
        <v>382</v>
      </c>
      <c r="Q37" s="5">
        <v>279</v>
      </c>
      <c r="R37" s="5">
        <v>103</v>
      </c>
      <c r="S37" s="14">
        <f t="shared" si="8"/>
        <v>220</v>
      </c>
    </row>
    <row r="38" spans="2:19" ht="18" customHeight="1" thickBot="1">
      <c r="B38" s="11" t="s">
        <v>58</v>
      </c>
      <c r="C38" s="4">
        <f t="shared" si="10"/>
        <v>12580</v>
      </c>
      <c r="D38" s="5">
        <f>SUM(E38:I38)</f>
        <v>12580</v>
      </c>
      <c r="E38" s="14">
        <v>12421</v>
      </c>
      <c r="F38" s="15">
        <v>0</v>
      </c>
      <c r="G38" s="5">
        <v>33</v>
      </c>
      <c r="H38" s="21">
        <v>126</v>
      </c>
      <c r="I38" s="15">
        <v>0</v>
      </c>
      <c r="J38" s="30"/>
      <c r="K38" s="19" t="s">
        <v>59</v>
      </c>
      <c r="L38" s="3"/>
      <c r="M38" s="4">
        <f t="shared" si="6"/>
        <v>656</v>
      </c>
      <c r="N38" s="5">
        <v>453</v>
      </c>
      <c r="O38" s="5">
        <v>203</v>
      </c>
      <c r="P38" s="5">
        <f t="shared" si="7"/>
        <v>172</v>
      </c>
      <c r="Q38" s="5">
        <v>97</v>
      </c>
      <c r="R38" s="5">
        <v>75</v>
      </c>
      <c r="S38" s="14">
        <f t="shared" si="8"/>
        <v>484</v>
      </c>
    </row>
    <row r="39" spans="1:19" ht="18" customHeight="1">
      <c r="A39" s="16"/>
      <c r="B39" s="16"/>
      <c r="C39" s="16"/>
      <c r="D39" s="16"/>
      <c r="E39" s="16"/>
      <c r="F39" s="16"/>
      <c r="G39" s="16"/>
      <c r="H39" s="16"/>
      <c r="I39" s="16"/>
      <c r="J39" s="30"/>
      <c r="K39" s="19" t="s">
        <v>60</v>
      </c>
      <c r="L39" s="3"/>
      <c r="M39" s="4">
        <f t="shared" si="6"/>
        <v>568</v>
      </c>
      <c r="N39" s="5">
        <v>359</v>
      </c>
      <c r="O39" s="5">
        <v>209</v>
      </c>
      <c r="P39" s="5">
        <f t="shared" si="7"/>
        <v>213</v>
      </c>
      <c r="Q39" s="5">
        <v>118</v>
      </c>
      <c r="R39" s="5">
        <v>95</v>
      </c>
      <c r="S39" s="14">
        <f t="shared" si="8"/>
        <v>355</v>
      </c>
    </row>
    <row r="40" spans="1:19" ht="18" customHeight="1">
      <c r="A40" s="10"/>
      <c r="B40" s="10"/>
      <c r="C40" s="10"/>
      <c r="D40" s="10"/>
      <c r="E40" s="10"/>
      <c r="F40" s="10"/>
      <c r="G40" s="10"/>
      <c r="H40" s="10"/>
      <c r="I40" s="10"/>
      <c r="J40" s="30"/>
      <c r="K40" s="19" t="s">
        <v>61</v>
      </c>
      <c r="L40" s="3"/>
      <c r="M40" s="4">
        <f t="shared" si="6"/>
        <v>141</v>
      </c>
      <c r="N40" s="5">
        <v>102</v>
      </c>
      <c r="O40" s="5">
        <v>39</v>
      </c>
      <c r="P40" s="5">
        <f t="shared" si="7"/>
        <v>29</v>
      </c>
      <c r="Q40" s="5">
        <v>28</v>
      </c>
      <c r="R40" s="5">
        <v>1</v>
      </c>
      <c r="S40" s="14">
        <f t="shared" si="8"/>
        <v>112</v>
      </c>
    </row>
    <row r="41" spans="1:19" ht="18" customHeight="1">
      <c r="A41" s="70" t="s">
        <v>106</v>
      </c>
      <c r="B41" s="70"/>
      <c r="C41" s="70"/>
      <c r="D41" s="70"/>
      <c r="E41" s="70"/>
      <c r="F41" s="70"/>
      <c r="G41" s="70"/>
      <c r="H41" s="70"/>
      <c r="I41" s="29"/>
      <c r="J41" s="30"/>
      <c r="K41" s="19" t="s">
        <v>99</v>
      </c>
      <c r="L41" s="3"/>
      <c r="M41" s="4">
        <f t="shared" si="6"/>
        <v>257</v>
      </c>
      <c r="N41" s="1">
        <v>192</v>
      </c>
      <c r="O41" s="5">
        <v>65</v>
      </c>
      <c r="P41" s="5">
        <f t="shared" si="7"/>
        <v>45</v>
      </c>
      <c r="Q41" s="5">
        <v>45</v>
      </c>
      <c r="R41" s="6">
        <v>0</v>
      </c>
      <c r="S41" s="14">
        <f t="shared" si="8"/>
        <v>212</v>
      </c>
    </row>
    <row r="42" spans="10:19" ht="18" customHeight="1">
      <c r="J42" s="56" t="s">
        <v>104</v>
      </c>
      <c r="K42" s="57"/>
      <c r="L42" s="58"/>
      <c r="M42" s="4">
        <f t="shared" si="6"/>
        <v>665</v>
      </c>
      <c r="N42" s="5">
        <v>477</v>
      </c>
      <c r="O42" s="5">
        <v>188</v>
      </c>
      <c r="P42" s="5">
        <f t="shared" si="7"/>
        <v>149</v>
      </c>
      <c r="Q42" s="5">
        <v>124</v>
      </c>
      <c r="R42" s="5">
        <v>25</v>
      </c>
      <c r="S42" s="14">
        <f t="shared" si="8"/>
        <v>516</v>
      </c>
    </row>
    <row r="43" spans="1:19" ht="18" customHeight="1" thickBot="1">
      <c r="A43" s="36" t="s">
        <v>102</v>
      </c>
      <c r="B43" s="36"/>
      <c r="J43" s="55" t="s">
        <v>100</v>
      </c>
      <c r="K43" s="49"/>
      <c r="L43" s="50"/>
      <c r="M43" s="4">
        <f>SUM(N43:O43)</f>
        <v>26922</v>
      </c>
      <c r="N43" s="5">
        <f>SUM(N44:N50)</f>
        <v>19121</v>
      </c>
      <c r="O43" s="5">
        <f>SUM(O44:O50)</f>
        <v>7801</v>
      </c>
      <c r="P43" s="5">
        <f>SUM(Q43:R43)</f>
        <v>70176</v>
      </c>
      <c r="Q43" s="5">
        <f>SUM(Q44:Q50)</f>
        <v>60594</v>
      </c>
      <c r="R43" s="5">
        <f>SUM(R44:R50)</f>
        <v>9582</v>
      </c>
      <c r="S43" s="18">
        <f>M43-P43</f>
        <v>-43254</v>
      </c>
    </row>
    <row r="44" spans="1:19" ht="18" customHeight="1">
      <c r="A44" s="71" t="s">
        <v>6</v>
      </c>
      <c r="B44" s="88"/>
      <c r="C44" s="13"/>
      <c r="D44" s="13" t="s">
        <v>0</v>
      </c>
      <c r="E44" s="75" t="s">
        <v>62</v>
      </c>
      <c r="F44" s="83"/>
      <c r="G44" s="84"/>
      <c r="H44" s="85" t="s">
        <v>7</v>
      </c>
      <c r="I44" s="22"/>
      <c r="J44" s="19"/>
      <c r="K44" s="19" t="s">
        <v>63</v>
      </c>
      <c r="L44" s="3"/>
      <c r="M44" s="4">
        <f>N44+O44</f>
        <v>1276</v>
      </c>
      <c r="N44" s="5">
        <v>1022</v>
      </c>
      <c r="O44" s="5">
        <v>254</v>
      </c>
      <c r="P44" s="5">
        <f t="shared" si="7"/>
        <v>398</v>
      </c>
      <c r="Q44" s="5">
        <v>385</v>
      </c>
      <c r="R44" s="5">
        <v>13</v>
      </c>
      <c r="S44" s="18">
        <f t="shared" si="8"/>
        <v>878</v>
      </c>
    </row>
    <row r="45" spans="1:19" ht="18" customHeight="1">
      <c r="A45" s="89"/>
      <c r="B45" s="81"/>
      <c r="C45" s="20" t="s">
        <v>64</v>
      </c>
      <c r="D45" s="20" t="s">
        <v>65</v>
      </c>
      <c r="E45" s="66" t="s">
        <v>66</v>
      </c>
      <c r="F45" s="66" t="s">
        <v>67</v>
      </c>
      <c r="G45" s="66" t="s">
        <v>68</v>
      </c>
      <c r="H45" s="86"/>
      <c r="I45" s="22"/>
      <c r="J45" s="30"/>
      <c r="K45" s="19" t="s">
        <v>69</v>
      </c>
      <c r="L45" s="3"/>
      <c r="M45" s="4">
        <f aca="true" t="shared" si="12" ref="M45:M50">N45+O45</f>
        <v>353</v>
      </c>
      <c r="N45" s="5">
        <v>210</v>
      </c>
      <c r="O45" s="5">
        <v>143</v>
      </c>
      <c r="P45" s="5">
        <f t="shared" si="7"/>
        <v>570</v>
      </c>
      <c r="Q45" s="5">
        <v>349</v>
      </c>
      <c r="R45" s="5">
        <v>221</v>
      </c>
      <c r="S45" s="18">
        <f t="shared" si="8"/>
        <v>-217</v>
      </c>
    </row>
    <row r="46" spans="1:19" ht="18" customHeight="1">
      <c r="A46" s="90"/>
      <c r="B46" s="91"/>
      <c r="C46" s="2" t="s">
        <v>0</v>
      </c>
      <c r="D46" s="2" t="s">
        <v>0</v>
      </c>
      <c r="E46" s="82"/>
      <c r="F46" s="82"/>
      <c r="G46" s="82"/>
      <c r="H46" s="87"/>
      <c r="I46" s="22"/>
      <c r="J46" s="30"/>
      <c r="K46" s="19" t="s">
        <v>70</v>
      </c>
      <c r="L46" s="3"/>
      <c r="M46" s="4">
        <f t="shared" si="12"/>
        <v>11978</v>
      </c>
      <c r="N46" s="5">
        <v>9572</v>
      </c>
      <c r="O46" s="5">
        <v>2406</v>
      </c>
      <c r="P46" s="5">
        <f t="shared" si="7"/>
        <v>9381</v>
      </c>
      <c r="Q46" s="5">
        <v>6573</v>
      </c>
      <c r="R46" s="5">
        <v>2808</v>
      </c>
      <c r="S46" s="18">
        <f t="shared" si="8"/>
        <v>2597</v>
      </c>
    </row>
    <row r="47" spans="1:19" ht="18" customHeight="1">
      <c r="A47" s="92" t="s">
        <v>71</v>
      </c>
      <c r="B47" s="93"/>
      <c r="C47" s="37">
        <f>SUM(C48:C49)</f>
        <v>336515</v>
      </c>
      <c r="D47" s="38">
        <f>SUM(D48:D49)</f>
        <v>365445</v>
      </c>
      <c r="E47" s="39">
        <f>F47-G47</f>
        <v>-28930</v>
      </c>
      <c r="F47" s="38">
        <v>65710</v>
      </c>
      <c r="G47" s="38">
        <v>94640</v>
      </c>
      <c r="H47" s="40">
        <f>C47/D47*100</f>
        <v>92.08362407475818</v>
      </c>
      <c r="I47" s="8"/>
      <c r="J47" s="30"/>
      <c r="K47" s="19" t="s">
        <v>72</v>
      </c>
      <c r="L47" s="3"/>
      <c r="M47" s="4">
        <f t="shared" si="12"/>
        <v>11972</v>
      </c>
      <c r="N47" s="5">
        <v>7598</v>
      </c>
      <c r="O47" s="5">
        <v>4374</v>
      </c>
      <c r="P47" s="5">
        <f t="shared" si="7"/>
        <v>57188</v>
      </c>
      <c r="Q47" s="5">
        <v>51367</v>
      </c>
      <c r="R47" s="5">
        <v>5821</v>
      </c>
      <c r="S47" s="18">
        <f t="shared" si="8"/>
        <v>-45216</v>
      </c>
    </row>
    <row r="48" spans="1:19" ht="18" customHeight="1">
      <c r="A48" s="80" t="s">
        <v>73</v>
      </c>
      <c r="B48" s="81"/>
      <c r="C48" s="4">
        <v>147257</v>
      </c>
      <c r="D48" s="8">
        <v>173238</v>
      </c>
      <c r="E48" s="41">
        <f>F48-G48</f>
        <v>-25981</v>
      </c>
      <c r="F48" s="8">
        <v>39826</v>
      </c>
      <c r="G48" s="8">
        <v>65807</v>
      </c>
      <c r="H48" s="42">
        <f>C48/D48*100</f>
        <v>85.00271303062839</v>
      </c>
      <c r="I48" s="8"/>
      <c r="J48" s="30"/>
      <c r="K48" s="19" t="s">
        <v>74</v>
      </c>
      <c r="L48" s="3"/>
      <c r="M48" s="4">
        <f t="shared" si="12"/>
        <v>995</v>
      </c>
      <c r="N48" s="5">
        <v>532</v>
      </c>
      <c r="O48" s="5">
        <v>463</v>
      </c>
      <c r="P48" s="5">
        <f t="shared" si="7"/>
        <v>1775</v>
      </c>
      <c r="Q48" s="5">
        <v>1139</v>
      </c>
      <c r="R48" s="5">
        <v>636</v>
      </c>
      <c r="S48" s="18">
        <f t="shared" si="8"/>
        <v>-780</v>
      </c>
    </row>
    <row r="49" spans="1:19" ht="18" customHeight="1" thickBot="1">
      <c r="A49" s="59" t="s">
        <v>75</v>
      </c>
      <c r="B49" s="60"/>
      <c r="C49" s="26">
        <v>189258</v>
      </c>
      <c r="D49" s="43">
        <v>192207</v>
      </c>
      <c r="E49" s="44">
        <f>F49-G49</f>
        <v>-2949</v>
      </c>
      <c r="F49" s="43">
        <v>25884</v>
      </c>
      <c r="G49" s="43">
        <v>28833</v>
      </c>
      <c r="H49" s="45">
        <f>C49/D49*100</f>
        <v>98.46571664923755</v>
      </c>
      <c r="I49" s="8"/>
      <c r="J49" s="30"/>
      <c r="K49" s="19" t="s">
        <v>76</v>
      </c>
      <c r="L49" s="3"/>
      <c r="M49" s="4">
        <f t="shared" si="12"/>
        <v>169</v>
      </c>
      <c r="N49" s="5">
        <v>70</v>
      </c>
      <c r="O49" s="5">
        <v>99</v>
      </c>
      <c r="P49" s="5">
        <f t="shared" si="7"/>
        <v>113</v>
      </c>
      <c r="Q49" s="5">
        <v>99</v>
      </c>
      <c r="R49" s="5">
        <v>14</v>
      </c>
      <c r="S49" s="18">
        <f t="shared" si="8"/>
        <v>56</v>
      </c>
    </row>
    <row r="50" spans="1:19" ht="18" customHeight="1" thickBot="1">
      <c r="A50" s="46"/>
      <c r="B50" s="46"/>
      <c r="C50" s="46"/>
      <c r="D50" s="46"/>
      <c r="E50" s="46"/>
      <c r="F50" s="46"/>
      <c r="G50" s="46"/>
      <c r="H50" s="46"/>
      <c r="J50" s="31"/>
      <c r="K50" s="23" t="s">
        <v>5</v>
      </c>
      <c r="L50" s="32"/>
      <c r="M50" s="26">
        <f t="shared" si="12"/>
        <v>179</v>
      </c>
      <c r="N50" s="24">
        <v>117</v>
      </c>
      <c r="O50" s="24">
        <v>62</v>
      </c>
      <c r="P50" s="24">
        <f t="shared" si="7"/>
        <v>751</v>
      </c>
      <c r="Q50" s="24">
        <v>682</v>
      </c>
      <c r="R50" s="24">
        <v>69</v>
      </c>
      <c r="S50" s="27">
        <f t="shared" si="8"/>
        <v>-572</v>
      </c>
    </row>
    <row r="51" spans="1:19" ht="18" customHeight="1">
      <c r="A51" s="33"/>
      <c r="B51" s="33"/>
      <c r="C51" s="33"/>
      <c r="D51" s="33"/>
      <c r="E51" s="33"/>
      <c r="F51" s="33"/>
      <c r="G51" s="33"/>
      <c r="H51" s="33"/>
      <c r="I51" s="33"/>
      <c r="J51" s="34"/>
      <c r="K51" s="33"/>
      <c r="L51" s="33"/>
      <c r="M51" s="33"/>
      <c r="N51" s="33"/>
      <c r="O51" s="33"/>
      <c r="P51" s="33"/>
      <c r="Q51" s="33"/>
      <c r="R51" s="33"/>
      <c r="S51" s="33"/>
    </row>
    <row r="52" spans="1:19" ht="18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S52" s="35"/>
    </row>
  </sheetData>
  <sheetProtection/>
  <mergeCells count="37">
    <mergeCell ref="A2:I2"/>
    <mergeCell ref="H44:H46"/>
    <mergeCell ref="A44:B46"/>
    <mergeCell ref="A47:B47"/>
    <mergeCell ref="A5:B7"/>
    <mergeCell ref="A8:B8"/>
    <mergeCell ref="A24:B24"/>
    <mergeCell ref="C5:C7"/>
    <mergeCell ref="F6:F7"/>
    <mergeCell ref="G6:G7"/>
    <mergeCell ref="J11:L11"/>
    <mergeCell ref="A48:B48"/>
    <mergeCell ref="A41:H41"/>
    <mergeCell ref="E45:E46"/>
    <mergeCell ref="F45:F46"/>
    <mergeCell ref="G45:G46"/>
    <mergeCell ref="E44:G44"/>
    <mergeCell ref="D6:D7"/>
    <mergeCell ref="E6:E7"/>
    <mergeCell ref="J8:L8"/>
    <mergeCell ref="J9:L9"/>
    <mergeCell ref="J2:S2"/>
    <mergeCell ref="J5:L6"/>
    <mergeCell ref="M5:O5"/>
    <mergeCell ref="P5:R5"/>
    <mergeCell ref="S5:S6"/>
    <mergeCell ref="J4:S4"/>
    <mergeCell ref="A50:H50"/>
    <mergeCell ref="H6:H7"/>
    <mergeCell ref="J12:L12"/>
    <mergeCell ref="J7:L7"/>
    <mergeCell ref="J10:L10"/>
    <mergeCell ref="J43:L43"/>
    <mergeCell ref="J42:L42"/>
    <mergeCell ref="A49:B49"/>
    <mergeCell ref="I5:I7"/>
    <mergeCell ref="D5:H5"/>
  </mergeCells>
  <printOptions/>
  <pageMargins left="0.3937007874015748" right="0.3937007874015748" top="0.3937007874015748" bottom="0.3937007874015748" header="0.1968503937007874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SHINDO</dc:creator>
  <cp:keywords/>
  <dc:description/>
  <cp:lastModifiedBy>奈良市役所</cp:lastModifiedBy>
  <cp:lastPrinted>2005-03-07T01:26:14Z</cp:lastPrinted>
  <dcterms:created xsi:type="dcterms:W3CDTF">1999-04-19T01:51:03Z</dcterms:created>
  <dcterms:modified xsi:type="dcterms:W3CDTF">2022-04-04T06:03:03Z</dcterms:modified>
  <cp:category/>
  <cp:version/>
  <cp:contentType/>
  <cp:contentStatus/>
</cp:coreProperties>
</file>